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14595" windowHeight="7560" activeTab="2"/>
  </bookViews>
  <sheets>
    <sheet name="Liste Joueurs" sheetId="1" r:id="rId1"/>
    <sheet name="Rencontres Saison Régulière" sheetId="2" r:id="rId2"/>
    <sheet name="Tournois" sheetId="6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37" i="6" l="1"/>
  <c r="AT36" i="6"/>
  <c r="Q43" i="6" s="1"/>
  <c r="AI37" i="6"/>
  <c r="AI36" i="6"/>
  <c r="F43" i="6" s="1"/>
  <c r="X43" i="6"/>
  <c r="F49" i="6" s="1"/>
  <c r="X42" i="6"/>
  <c r="X37" i="6"/>
  <c r="Q42" i="6" s="1"/>
  <c r="X36" i="6"/>
  <c r="M49" i="6"/>
  <c r="M48" i="6"/>
  <c r="M43" i="6"/>
  <c r="M42" i="6"/>
  <c r="M37" i="6"/>
  <c r="M36" i="6"/>
  <c r="F42" i="6" s="1"/>
  <c r="N49" i="6"/>
  <c r="N48" i="6"/>
  <c r="Y43" i="6"/>
  <c r="N43" i="6"/>
  <c r="Y42" i="6"/>
  <c r="N42" i="6"/>
  <c r="AM37" i="6"/>
  <c r="AM36" i="6"/>
  <c r="AB37" i="6"/>
  <c r="AB36" i="6"/>
  <c r="Q37" i="6"/>
  <c r="Q36" i="6"/>
  <c r="F37" i="6"/>
  <c r="F36" i="6"/>
  <c r="AU37" i="6"/>
  <c r="AU36" i="6"/>
  <c r="AJ37" i="6"/>
  <c r="AJ36" i="6"/>
  <c r="Y37" i="6"/>
  <c r="Y36" i="6"/>
  <c r="N37" i="6"/>
  <c r="N36" i="6"/>
  <c r="F48" i="6" l="1"/>
  <c r="AU31" i="6"/>
  <c r="AT31" i="6"/>
  <c r="AJ31" i="6"/>
  <c r="AI31" i="6"/>
  <c r="AU30" i="6"/>
  <c r="AT30" i="6"/>
  <c r="AJ30" i="6"/>
  <c r="AI30" i="6"/>
  <c r="AU27" i="6"/>
  <c r="AT27" i="6"/>
  <c r="AJ27" i="6"/>
  <c r="AI27" i="6"/>
  <c r="AU26" i="6"/>
  <c r="AT26" i="6"/>
  <c r="AJ26" i="6"/>
  <c r="AI26" i="6"/>
  <c r="AU23" i="6"/>
  <c r="AT23" i="6"/>
  <c r="AJ23" i="6"/>
  <c r="AI23" i="6"/>
  <c r="AU22" i="6"/>
  <c r="AT22" i="6"/>
  <c r="AJ22" i="6"/>
  <c r="AI22" i="6"/>
  <c r="AU19" i="6"/>
  <c r="AT19" i="6"/>
  <c r="AJ19" i="6"/>
  <c r="AI19" i="6"/>
  <c r="AU18" i="6"/>
  <c r="AT18" i="6"/>
  <c r="AJ18" i="6"/>
  <c r="AI18" i="6"/>
  <c r="AU15" i="6"/>
  <c r="AT15" i="6"/>
  <c r="AJ15" i="6"/>
  <c r="AI15" i="6"/>
  <c r="AU14" i="6"/>
  <c r="AT14" i="6"/>
  <c r="AJ14" i="6"/>
  <c r="AI14" i="6"/>
  <c r="AU11" i="6"/>
  <c r="AT11" i="6"/>
  <c r="AJ11" i="6"/>
  <c r="AI11" i="6"/>
  <c r="AU10" i="6"/>
  <c r="AT10" i="6"/>
  <c r="AJ10" i="6"/>
  <c r="AI10" i="6"/>
  <c r="Y31" i="6"/>
  <c r="X31" i="6"/>
  <c r="Y30" i="6"/>
  <c r="X30" i="6"/>
  <c r="Y27" i="6"/>
  <c r="X27" i="6"/>
  <c r="Y26" i="6"/>
  <c r="X26" i="6"/>
  <c r="Y23" i="6"/>
  <c r="X23" i="6"/>
  <c r="Y22" i="6"/>
  <c r="X22" i="6"/>
  <c r="Y19" i="6"/>
  <c r="X19" i="6"/>
  <c r="Y18" i="6"/>
  <c r="X18" i="6"/>
  <c r="Y15" i="6"/>
  <c r="X15" i="6"/>
  <c r="Y14" i="6"/>
  <c r="X14" i="6"/>
  <c r="Y11" i="6"/>
  <c r="X11" i="6"/>
  <c r="Y10" i="6"/>
  <c r="X10" i="6"/>
  <c r="M10" i="6"/>
  <c r="N10" i="6"/>
  <c r="M11" i="6"/>
  <c r="N11" i="6"/>
  <c r="M14" i="6"/>
  <c r="N14" i="6"/>
  <c r="M15" i="6"/>
  <c r="N15" i="6"/>
  <c r="M18" i="6"/>
  <c r="N18" i="6"/>
  <c r="M19" i="6"/>
  <c r="N19" i="6"/>
  <c r="M22" i="6"/>
  <c r="N22" i="6"/>
  <c r="M23" i="6"/>
  <c r="N23" i="6"/>
  <c r="M26" i="6"/>
  <c r="N26" i="6"/>
  <c r="M27" i="6"/>
  <c r="N27" i="6"/>
  <c r="M30" i="6"/>
  <c r="N30" i="6"/>
  <c r="M31" i="6"/>
  <c r="N31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2" i="6"/>
  <c r="C15" i="6" l="1"/>
  <c r="C7" i="6"/>
  <c r="C14" i="6"/>
  <c r="C10" i="6"/>
  <c r="C3" i="6"/>
  <c r="C8" i="6"/>
  <c r="C12" i="6"/>
  <c r="C4" i="6"/>
  <c r="C2" i="6"/>
  <c r="C6" i="6"/>
  <c r="C5" i="6"/>
  <c r="C16" i="6"/>
  <c r="C11" i="6"/>
  <c r="C17" i="6"/>
  <c r="C13" i="6"/>
  <c r="C9" i="6"/>
  <c r="I243" i="2"/>
  <c r="J243" i="2"/>
  <c r="I244" i="2"/>
  <c r="J244" i="2"/>
  <c r="I247" i="2"/>
  <c r="J247" i="2"/>
  <c r="I248" i="2"/>
  <c r="J248" i="2"/>
  <c r="I251" i="2"/>
  <c r="J251" i="2"/>
  <c r="I252" i="2"/>
  <c r="J252" i="2"/>
  <c r="I255" i="2"/>
  <c r="J255" i="2"/>
  <c r="I256" i="2"/>
  <c r="J256" i="2"/>
  <c r="I259" i="2"/>
  <c r="J259" i="2"/>
  <c r="I260" i="2"/>
  <c r="J260" i="2"/>
  <c r="I263" i="2"/>
  <c r="J263" i="2"/>
  <c r="I264" i="2"/>
  <c r="J264" i="2"/>
  <c r="I267" i="2"/>
  <c r="J267" i="2"/>
  <c r="I268" i="2"/>
  <c r="J268" i="2"/>
  <c r="I271" i="2"/>
  <c r="J271" i="2"/>
  <c r="I272" i="2"/>
  <c r="J272" i="2"/>
  <c r="I275" i="2"/>
  <c r="J275" i="2"/>
  <c r="I276" i="2"/>
  <c r="J276" i="2"/>
  <c r="I279" i="2"/>
  <c r="J279" i="2"/>
  <c r="I280" i="2"/>
  <c r="J280" i="2"/>
  <c r="I283" i="2"/>
  <c r="J283" i="2"/>
  <c r="I284" i="2"/>
  <c r="J284" i="2"/>
  <c r="I287" i="2"/>
  <c r="J287" i="2"/>
  <c r="I288" i="2"/>
  <c r="J288" i="2"/>
  <c r="I291" i="2"/>
  <c r="J291" i="2"/>
  <c r="I292" i="2"/>
  <c r="J292" i="2"/>
  <c r="I295" i="2"/>
  <c r="J295" i="2"/>
  <c r="I296" i="2"/>
  <c r="J296" i="2"/>
  <c r="I299" i="2"/>
  <c r="J299" i="2"/>
  <c r="I300" i="2"/>
  <c r="J300" i="2"/>
  <c r="I303" i="2"/>
  <c r="J303" i="2"/>
  <c r="I304" i="2"/>
  <c r="J304" i="2"/>
  <c r="I307" i="2"/>
  <c r="J307" i="2"/>
  <c r="I308" i="2"/>
  <c r="J308" i="2"/>
  <c r="I311" i="2"/>
  <c r="J311" i="2"/>
  <c r="I312" i="2"/>
  <c r="J312" i="2"/>
  <c r="I315" i="2"/>
  <c r="J315" i="2"/>
  <c r="I316" i="2"/>
  <c r="J316" i="2"/>
  <c r="I319" i="2"/>
  <c r="J319" i="2"/>
  <c r="I320" i="2"/>
  <c r="J320" i="2"/>
  <c r="I323" i="2"/>
  <c r="J323" i="2"/>
  <c r="I324" i="2"/>
  <c r="J324" i="2"/>
  <c r="I327" i="2"/>
  <c r="J327" i="2"/>
  <c r="I328" i="2"/>
  <c r="J328" i="2"/>
  <c r="I331" i="2"/>
  <c r="J331" i="2"/>
  <c r="I332" i="2"/>
  <c r="J332" i="2"/>
  <c r="I335" i="2"/>
  <c r="J335" i="2"/>
  <c r="I336" i="2"/>
  <c r="J336" i="2"/>
  <c r="I339" i="2"/>
  <c r="J339" i="2"/>
  <c r="I340" i="2"/>
  <c r="J340" i="2"/>
  <c r="I343" i="2"/>
  <c r="J343" i="2"/>
  <c r="I344" i="2"/>
  <c r="J344" i="2"/>
  <c r="I347" i="2"/>
  <c r="J347" i="2"/>
  <c r="I348" i="2"/>
  <c r="J348" i="2"/>
  <c r="I351" i="2"/>
  <c r="J351" i="2"/>
  <c r="I352" i="2"/>
  <c r="J352" i="2"/>
  <c r="I355" i="2"/>
  <c r="J355" i="2"/>
  <c r="I356" i="2"/>
  <c r="J356" i="2"/>
  <c r="I359" i="2"/>
  <c r="J359" i="2"/>
  <c r="I360" i="2"/>
  <c r="J360" i="2"/>
  <c r="I363" i="2"/>
  <c r="J363" i="2"/>
  <c r="I364" i="2"/>
  <c r="J364" i="2"/>
  <c r="I367" i="2"/>
  <c r="J367" i="2"/>
  <c r="I368" i="2"/>
  <c r="J368" i="2"/>
  <c r="I371" i="2"/>
  <c r="J371" i="2"/>
  <c r="I372" i="2"/>
  <c r="J372" i="2"/>
  <c r="I375" i="2"/>
  <c r="J375" i="2"/>
  <c r="I376" i="2"/>
  <c r="J376" i="2"/>
  <c r="I379" i="2"/>
  <c r="J379" i="2"/>
  <c r="I380" i="2"/>
  <c r="J380" i="2"/>
  <c r="I383" i="2"/>
  <c r="J383" i="2"/>
  <c r="I384" i="2"/>
  <c r="J384" i="2"/>
  <c r="I387" i="2"/>
  <c r="J387" i="2"/>
  <c r="I388" i="2"/>
  <c r="J388" i="2"/>
  <c r="I391" i="2"/>
  <c r="J391" i="2"/>
  <c r="I392" i="2"/>
  <c r="J392" i="2"/>
  <c r="I395" i="2"/>
  <c r="J395" i="2"/>
  <c r="I396" i="2"/>
  <c r="J396" i="2"/>
  <c r="I399" i="2"/>
  <c r="J399" i="2"/>
  <c r="I400" i="2"/>
  <c r="J400" i="2"/>
  <c r="AM6" i="6" l="1"/>
  <c r="AB6" i="6"/>
  <c r="AB4" i="6"/>
  <c r="Q5" i="6"/>
  <c r="AB5" i="6"/>
  <c r="AB3" i="6"/>
  <c r="Q3" i="6"/>
  <c r="AM4" i="6"/>
  <c r="Q6" i="6"/>
  <c r="AM5" i="6"/>
  <c r="AM3" i="6"/>
  <c r="Q4" i="6"/>
  <c r="F4" i="6"/>
  <c r="F30" i="6" s="1"/>
  <c r="F6" i="6"/>
  <c r="F3" i="6"/>
  <c r="F26" i="6" s="1"/>
  <c r="F5" i="6"/>
  <c r="R4" i="2"/>
  <c r="R5" i="2"/>
  <c r="R6" i="2"/>
  <c r="R7" i="2"/>
  <c r="T7" i="2" s="1"/>
  <c r="R8" i="2"/>
  <c r="S8" i="2" s="1"/>
  <c r="R9" i="2"/>
  <c r="S9" i="2" s="1"/>
  <c r="R10" i="2"/>
  <c r="T10" i="2" s="1"/>
  <c r="R11" i="2"/>
  <c r="T11" i="2" s="1"/>
  <c r="R12" i="2"/>
  <c r="S12" i="2" s="1"/>
  <c r="R13" i="2"/>
  <c r="S13" i="2" s="1"/>
  <c r="R14" i="2"/>
  <c r="T14" i="2" s="1"/>
  <c r="R15" i="2"/>
  <c r="T15" i="2" s="1"/>
  <c r="R16" i="2"/>
  <c r="S16" i="2" s="1"/>
  <c r="R17" i="2"/>
  <c r="S17" i="2" s="1"/>
  <c r="R18" i="2"/>
  <c r="T18" i="2" s="1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" i="2"/>
  <c r="J11" i="2"/>
  <c r="J12" i="2"/>
  <c r="J15" i="2"/>
  <c r="J16" i="2"/>
  <c r="J19" i="2"/>
  <c r="J20" i="2"/>
  <c r="J23" i="2"/>
  <c r="J24" i="2"/>
  <c r="J27" i="2"/>
  <c r="J28" i="2"/>
  <c r="J31" i="2"/>
  <c r="J32" i="2"/>
  <c r="J35" i="2"/>
  <c r="J36" i="2"/>
  <c r="J39" i="2"/>
  <c r="J40" i="2"/>
  <c r="J43" i="2"/>
  <c r="J44" i="2"/>
  <c r="J47" i="2"/>
  <c r="J48" i="2"/>
  <c r="J51" i="2"/>
  <c r="J52" i="2"/>
  <c r="J55" i="2"/>
  <c r="J56" i="2"/>
  <c r="J59" i="2"/>
  <c r="J60" i="2"/>
  <c r="J63" i="2"/>
  <c r="J64" i="2"/>
  <c r="J67" i="2"/>
  <c r="J68" i="2"/>
  <c r="J71" i="2"/>
  <c r="J72" i="2"/>
  <c r="J75" i="2"/>
  <c r="J76" i="2"/>
  <c r="J79" i="2"/>
  <c r="J80" i="2"/>
  <c r="J83" i="2"/>
  <c r="J84" i="2"/>
  <c r="J87" i="2"/>
  <c r="J88" i="2"/>
  <c r="J91" i="2"/>
  <c r="J92" i="2"/>
  <c r="J95" i="2"/>
  <c r="J96" i="2"/>
  <c r="J99" i="2"/>
  <c r="J100" i="2"/>
  <c r="J103" i="2"/>
  <c r="J104" i="2"/>
  <c r="J107" i="2"/>
  <c r="J108" i="2"/>
  <c r="J111" i="2"/>
  <c r="J112" i="2"/>
  <c r="J115" i="2"/>
  <c r="J116" i="2"/>
  <c r="J119" i="2"/>
  <c r="J120" i="2"/>
  <c r="J123" i="2"/>
  <c r="J124" i="2"/>
  <c r="J127" i="2"/>
  <c r="J128" i="2"/>
  <c r="J131" i="2"/>
  <c r="J132" i="2"/>
  <c r="J135" i="2"/>
  <c r="J136" i="2"/>
  <c r="J139" i="2"/>
  <c r="J140" i="2"/>
  <c r="J143" i="2"/>
  <c r="J144" i="2"/>
  <c r="J147" i="2"/>
  <c r="J148" i="2"/>
  <c r="J151" i="2"/>
  <c r="J152" i="2"/>
  <c r="J155" i="2"/>
  <c r="J156" i="2"/>
  <c r="J159" i="2"/>
  <c r="J160" i="2"/>
  <c r="J163" i="2"/>
  <c r="J164" i="2"/>
  <c r="J167" i="2"/>
  <c r="J168" i="2"/>
  <c r="J171" i="2"/>
  <c r="J172" i="2"/>
  <c r="J175" i="2"/>
  <c r="J176" i="2"/>
  <c r="J179" i="2"/>
  <c r="J180" i="2"/>
  <c r="J183" i="2"/>
  <c r="J184" i="2"/>
  <c r="J187" i="2"/>
  <c r="J188" i="2"/>
  <c r="J191" i="2"/>
  <c r="J192" i="2"/>
  <c r="J195" i="2"/>
  <c r="J196" i="2"/>
  <c r="J199" i="2"/>
  <c r="J200" i="2"/>
  <c r="J203" i="2"/>
  <c r="J204" i="2"/>
  <c r="J207" i="2"/>
  <c r="J208" i="2"/>
  <c r="J211" i="2"/>
  <c r="J212" i="2"/>
  <c r="J215" i="2"/>
  <c r="J216" i="2"/>
  <c r="J219" i="2"/>
  <c r="J220" i="2"/>
  <c r="J223" i="2"/>
  <c r="J224" i="2"/>
  <c r="J227" i="2"/>
  <c r="J228" i="2"/>
  <c r="J231" i="2"/>
  <c r="J232" i="2"/>
  <c r="J235" i="2"/>
  <c r="J236" i="2"/>
  <c r="J239" i="2"/>
  <c r="J240" i="2"/>
  <c r="J7" i="2"/>
  <c r="J8" i="2"/>
  <c r="J4" i="2"/>
  <c r="J3" i="2"/>
  <c r="I7" i="2"/>
  <c r="I8" i="2"/>
  <c r="I11" i="2"/>
  <c r="I12" i="2"/>
  <c r="I15" i="2"/>
  <c r="I16" i="2"/>
  <c r="I19" i="2"/>
  <c r="I20" i="2"/>
  <c r="I23" i="2"/>
  <c r="I24" i="2"/>
  <c r="I27" i="2"/>
  <c r="I28" i="2"/>
  <c r="I31" i="2"/>
  <c r="I32" i="2"/>
  <c r="I35" i="2"/>
  <c r="I36" i="2"/>
  <c r="I39" i="2"/>
  <c r="I40" i="2"/>
  <c r="I43" i="2"/>
  <c r="I44" i="2"/>
  <c r="I47" i="2"/>
  <c r="I48" i="2"/>
  <c r="I51" i="2"/>
  <c r="I52" i="2"/>
  <c r="I55" i="2"/>
  <c r="I56" i="2"/>
  <c r="I59" i="2"/>
  <c r="I60" i="2"/>
  <c r="I63" i="2"/>
  <c r="I64" i="2"/>
  <c r="I67" i="2"/>
  <c r="I68" i="2"/>
  <c r="I71" i="2"/>
  <c r="I72" i="2"/>
  <c r="I75" i="2"/>
  <c r="I76" i="2"/>
  <c r="I79" i="2"/>
  <c r="I80" i="2"/>
  <c r="I83" i="2"/>
  <c r="I84" i="2"/>
  <c r="I87" i="2"/>
  <c r="I88" i="2"/>
  <c r="I91" i="2"/>
  <c r="I92" i="2"/>
  <c r="I95" i="2"/>
  <c r="I96" i="2"/>
  <c r="I99" i="2"/>
  <c r="I100" i="2"/>
  <c r="I103" i="2"/>
  <c r="I104" i="2"/>
  <c r="I107" i="2"/>
  <c r="I108" i="2"/>
  <c r="I111" i="2"/>
  <c r="I112" i="2"/>
  <c r="I115" i="2"/>
  <c r="I116" i="2"/>
  <c r="I119" i="2"/>
  <c r="I120" i="2"/>
  <c r="I123" i="2"/>
  <c r="I124" i="2"/>
  <c r="I127" i="2"/>
  <c r="I128" i="2"/>
  <c r="I131" i="2"/>
  <c r="I132" i="2"/>
  <c r="I135" i="2"/>
  <c r="I136" i="2"/>
  <c r="I139" i="2"/>
  <c r="I140" i="2"/>
  <c r="I143" i="2"/>
  <c r="I144" i="2"/>
  <c r="I147" i="2"/>
  <c r="I148" i="2"/>
  <c r="I151" i="2"/>
  <c r="I152" i="2"/>
  <c r="I155" i="2"/>
  <c r="I156" i="2"/>
  <c r="I159" i="2"/>
  <c r="I160" i="2"/>
  <c r="I163" i="2"/>
  <c r="I164" i="2"/>
  <c r="I167" i="2"/>
  <c r="I168" i="2"/>
  <c r="I171" i="2"/>
  <c r="I172" i="2"/>
  <c r="I175" i="2"/>
  <c r="I176" i="2"/>
  <c r="I179" i="2"/>
  <c r="I180" i="2"/>
  <c r="I183" i="2"/>
  <c r="I184" i="2"/>
  <c r="I187" i="2"/>
  <c r="I188" i="2"/>
  <c r="I191" i="2"/>
  <c r="I192" i="2"/>
  <c r="I195" i="2"/>
  <c r="I196" i="2"/>
  <c r="I199" i="2"/>
  <c r="I200" i="2"/>
  <c r="I203" i="2"/>
  <c r="I204" i="2"/>
  <c r="I207" i="2"/>
  <c r="I208" i="2"/>
  <c r="I211" i="2"/>
  <c r="I212" i="2"/>
  <c r="I215" i="2"/>
  <c r="I216" i="2"/>
  <c r="I219" i="2"/>
  <c r="I220" i="2"/>
  <c r="I223" i="2"/>
  <c r="I224" i="2"/>
  <c r="I227" i="2"/>
  <c r="I228" i="2"/>
  <c r="I231" i="2"/>
  <c r="I232" i="2"/>
  <c r="I235" i="2"/>
  <c r="I236" i="2"/>
  <c r="I239" i="2"/>
  <c r="I240" i="2"/>
  <c r="I4" i="2"/>
  <c r="I3" i="2"/>
  <c r="Q11" i="6" l="1"/>
  <c r="Q30" i="6"/>
  <c r="Q22" i="6"/>
  <c r="AM30" i="6"/>
  <c r="AM11" i="6"/>
  <c r="AM22" i="6"/>
  <c r="Q19" i="6"/>
  <c r="Q14" i="6"/>
  <c r="Q31" i="6"/>
  <c r="AB11" i="6"/>
  <c r="AB22" i="6"/>
  <c r="AB30" i="6"/>
  <c r="AM26" i="6"/>
  <c r="AM10" i="6"/>
  <c r="AM18" i="6"/>
  <c r="Q26" i="6"/>
  <c r="Q10" i="6"/>
  <c r="Q18" i="6"/>
  <c r="AM14" i="6"/>
  <c r="AM31" i="6"/>
  <c r="AM19" i="6"/>
  <c r="AB18" i="6"/>
  <c r="AB26" i="6"/>
  <c r="AB10" i="6"/>
  <c r="AB27" i="6"/>
  <c r="AB15" i="6"/>
  <c r="AB23" i="6"/>
  <c r="AC4" i="6" s="1"/>
  <c r="Q27" i="6"/>
  <c r="Q15" i="6"/>
  <c r="Q23" i="6"/>
  <c r="AB31" i="6"/>
  <c r="AB19" i="6"/>
  <c r="AB14" i="6"/>
  <c r="AM15" i="6"/>
  <c r="AM23" i="6"/>
  <c r="AM27" i="6"/>
  <c r="F31" i="6"/>
  <c r="F19" i="6"/>
  <c r="F27" i="6"/>
  <c r="F23" i="6"/>
  <c r="F18" i="6"/>
  <c r="F10" i="6"/>
  <c r="F15" i="6"/>
  <c r="F14" i="6"/>
  <c r="F11" i="6"/>
  <c r="F22" i="6"/>
  <c r="T4" i="2"/>
  <c r="S31" i="2"/>
  <c r="S27" i="2"/>
  <c r="S23" i="2"/>
  <c r="T19" i="2"/>
  <c r="S32" i="2"/>
  <c r="S28" i="2"/>
  <c r="S24" i="2"/>
  <c r="T20" i="2"/>
  <c r="T30" i="2"/>
  <c r="T26" i="2"/>
  <c r="T22" i="2"/>
  <c r="S3" i="2"/>
  <c r="T3" i="2"/>
  <c r="S29" i="2"/>
  <c r="S25" i="2"/>
  <c r="S21" i="2"/>
  <c r="T29" i="2"/>
  <c r="T13" i="2"/>
  <c r="U13" i="2" s="1"/>
  <c r="S18" i="2"/>
  <c r="U18" i="2" s="1"/>
  <c r="S10" i="2"/>
  <c r="U10" i="2" s="1"/>
  <c r="S6" i="2"/>
  <c r="S30" i="2"/>
  <c r="T17" i="2"/>
  <c r="U17" i="2" s="1"/>
  <c r="S15" i="2"/>
  <c r="U15" i="2" s="1"/>
  <c r="S7" i="2"/>
  <c r="U7" i="2" s="1"/>
  <c r="S26" i="2"/>
  <c r="U26" i="2" s="1"/>
  <c r="S14" i="2"/>
  <c r="U14" i="2" s="1"/>
  <c r="S20" i="2"/>
  <c r="U20" i="2" s="1"/>
  <c r="T6" i="2"/>
  <c r="U6" i="2" s="1"/>
  <c r="S22" i="2"/>
  <c r="S11" i="2"/>
  <c r="U11" i="2" s="1"/>
  <c r="T21" i="2"/>
  <c r="U21" i="2" s="1"/>
  <c r="S19" i="2"/>
  <c r="T25" i="2"/>
  <c r="T9" i="2"/>
  <c r="U9" i="2" s="1"/>
  <c r="T5" i="2"/>
  <c r="T32" i="2"/>
  <c r="U32" i="2" s="1"/>
  <c r="T28" i="2"/>
  <c r="U28" i="2" s="1"/>
  <c r="T24" i="2"/>
  <c r="U24" i="2" s="1"/>
  <c r="T16" i="2"/>
  <c r="U16" i="2" s="1"/>
  <c r="T12" i="2"/>
  <c r="U12" i="2" s="1"/>
  <c r="T8" i="2"/>
  <c r="U8" i="2" s="1"/>
  <c r="T31" i="2"/>
  <c r="T27" i="2"/>
  <c r="T23" i="2"/>
  <c r="S5" i="2"/>
  <c r="S4" i="2"/>
  <c r="AN5" i="6" l="1"/>
  <c r="AO4" i="6"/>
  <c r="AN6" i="6"/>
  <c r="AP6" i="6" s="1"/>
  <c r="AO6" i="6"/>
  <c r="AO5" i="6"/>
  <c r="AN4" i="6"/>
  <c r="AP4" i="6" s="1"/>
  <c r="AD5" i="6"/>
  <c r="AD3" i="6"/>
  <c r="AC3" i="6"/>
  <c r="AE3" i="6" s="1"/>
  <c r="AD6" i="6"/>
  <c r="AC5" i="6"/>
  <c r="AE5" i="6" s="1"/>
  <c r="AC6" i="6"/>
  <c r="AN3" i="6"/>
  <c r="R4" i="6"/>
  <c r="S5" i="6"/>
  <c r="R5" i="6"/>
  <c r="S6" i="6"/>
  <c r="S4" i="6"/>
  <c r="R6" i="6"/>
  <c r="T6" i="6" s="1"/>
  <c r="S3" i="6"/>
  <c r="R3" i="6"/>
  <c r="T3" i="6" s="1"/>
  <c r="AO3" i="6"/>
  <c r="AD4" i="6"/>
  <c r="AE4" i="6" s="1"/>
  <c r="H6" i="6"/>
  <c r="G6" i="6"/>
  <c r="H4" i="6"/>
  <c r="H5" i="6"/>
  <c r="H3" i="6"/>
  <c r="G3" i="6"/>
  <c r="G4" i="6"/>
  <c r="I4" i="6" s="1"/>
  <c r="G5" i="6"/>
  <c r="I5" i="6" s="1"/>
  <c r="U30" i="2"/>
  <c r="U31" i="2"/>
  <c r="U27" i="2"/>
  <c r="U4" i="2"/>
  <c r="U22" i="2"/>
  <c r="U23" i="2"/>
  <c r="U19" i="2"/>
  <c r="U29" i="2"/>
  <c r="U3" i="2"/>
  <c r="U25" i="2"/>
  <c r="U5" i="2"/>
  <c r="AP3" i="6" l="1"/>
  <c r="AQ6" i="6" s="1"/>
  <c r="T4" i="6"/>
  <c r="AP5" i="6"/>
  <c r="AQ5" i="6" s="1"/>
  <c r="T5" i="6"/>
  <c r="AE6" i="6"/>
  <c r="AF6" i="6" s="1"/>
  <c r="I6" i="6"/>
  <c r="I3" i="6"/>
  <c r="Q27" i="2"/>
  <c r="Q18" i="2"/>
  <c r="Q9" i="2"/>
  <c r="Q12" i="2"/>
  <c r="Q28" i="2"/>
  <c r="Q6" i="2"/>
  <c r="Q3" i="2"/>
  <c r="Q21" i="2"/>
  <c r="Q16" i="2"/>
  <c r="Q30" i="2"/>
  <c r="Q31" i="2"/>
  <c r="Q17" i="2"/>
  <c r="Q4" i="2"/>
  <c r="Q22" i="2"/>
  <c r="Q5" i="2"/>
  <c r="Q11" i="2"/>
  <c r="Q15" i="2"/>
  <c r="Q10" i="2"/>
  <c r="Q29" i="2"/>
  <c r="Q26" i="2"/>
  <c r="Q20" i="2"/>
  <c r="Q23" i="2"/>
  <c r="Q8" i="2"/>
  <c r="Q7" i="2"/>
  <c r="Q19" i="2"/>
  <c r="Q13" i="2"/>
  <c r="Q25" i="2"/>
  <c r="Q14" i="2"/>
  <c r="Q32" i="2"/>
  <c r="Q24" i="2"/>
  <c r="AF5" i="6" l="1"/>
  <c r="U3" i="6"/>
  <c r="U4" i="6"/>
  <c r="AQ3" i="6"/>
  <c r="AQ4" i="6"/>
  <c r="AF3" i="6"/>
  <c r="U5" i="6"/>
  <c r="U6" i="6"/>
  <c r="AF4" i="6"/>
  <c r="J3" i="6"/>
  <c r="N3" i="6" s="1"/>
  <c r="J4" i="6"/>
  <c r="N5" i="6" s="1"/>
  <c r="J6" i="6"/>
  <c r="J5" i="6"/>
  <c r="O4" i="2"/>
  <c r="O8" i="2"/>
  <c r="O12" i="2"/>
  <c r="O16" i="2"/>
  <c r="O20" i="2"/>
  <c r="O24" i="2"/>
  <c r="O28" i="2"/>
  <c r="O32" i="2"/>
  <c r="N7" i="2"/>
  <c r="N11" i="2"/>
  <c r="N15" i="2"/>
  <c r="N19" i="2"/>
  <c r="N23" i="2"/>
  <c r="N27" i="2"/>
  <c r="N31" i="2"/>
  <c r="M4" i="2"/>
  <c r="M8" i="2"/>
  <c r="M12" i="2"/>
  <c r="M16" i="2"/>
  <c r="M20" i="2"/>
  <c r="M24" i="2"/>
  <c r="M28" i="2"/>
  <c r="M32" i="2"/>
  <c r="O5" i="2"/>
  <c r="O9" i="2"/>
  <c r="O13" i="2"/>
  <c r="O17" i="2"/>
  <c r="O21" i="2"/>
  <c r="O25" i="2"/>
  <c r="O29" i="2"/>
  <c r="N4" i="2"/>
  <c r="N8" i="2"/>
  <c r="N12" i="2"/>
  <c r="N16" i="2"/>
  <c r="N20" i="2"/>
  <c r="N24" i="2"/>
  <c r="N28" i="2"/>
  <c r="N32" i="2"/>
  <c r="M5" i="2"/>
  <c r="M9" i="2"/>
  <c r="M13" i="2"/>
  <c r="M17" i="2"/>
  <c r="M21" i="2"/>
  <c r="M25" i="2"/>
  <c r="M29" i="2"/>
  <c r="M3" i="2"/>
  <c r="O6" i="2"/>
  <c r="O10" i="2"/>
  <c r="O14" i="2"/>
  <c r="O18" i="2"/>
  <c r="O22" i="2"/>
  <c r="O26" i="2"/>
  <c r="O30" i="2"/>
  <c r="N5" i="2"/>
  <c r="N9" i="2"/>
  <c r="N13" i="2"/>
  <c r="N17" i="2"/>
  <c r="N21" i="2"/>
  <c r="N25" i="2"/>
  <c r="N29" i="2"/>
  <c r="O3" i="2"/>
  <c r="M6" i="2"/>
  <c r="M10" i="2"/>
  <c r="M14" i="2"/>
  <c r="M18" i="2"/>
  <c r="M22" i="2"/>
  <c r="M26" i="2"/>
  <c r="M30" i="2"/>
  <c r="O7" i="2"/>
  <c r="O11" i="2"/>
  <c r="O15" i="2"/>
  <c r="O19" i="2"/>
  <c r="O23" i="2"/>
  <c r="O27" i="2"/>
  <c r="O31" i="2"/>
  <c r="N6" i="2"/>
  <c r="N10" i="2"/>
  <c r="N14" i="2"/>
  <c r="N18" i="2"/>
  <c r="N22" i="2"/>
  <c r="N26" i="2"/>
  <c r="N30" i="2"/>
  <c r="N3" i="2"/>
  <c r="M7" i="2"/>
  <c r="M11" i="2"/>
  <c r="M15" i="2"/>
  <c r="M19" i="2"/>
  <c r="M23" i="2"/>
  <c r="M27" i="2"/>
  <c r="M31" i="2"/>
  <c r="AU6" i="6" l="1"/>
  <c r="AU5" i="6"/>
  <c r="AU4" i="6"/>
  <c r="AU3" i="6"/>
  <c r="Y6" i="6"/>
  <c r="AJ5" i="6"/>
  <c r="AJ3" i="6"/>
  <c r="AJ6" i="6"/>
  <c r="AJ4" i="6"/>
  <c r="Y3" i="6"/>
  <c r="Y5" i="6"/>
  <c r="Y4" i="6"/>
  <c r="N4" i="6"/>
  <c r="N6" i="6"/>
</calcChain>
</file>

<file path=xl/sharedStrings.xml><?xml version="1.0" encoding="utf-8"?>
<sst xmlns="http://schemas.openxmlformats.org/spreadsheetml/2006/main" count="1318" uniqueCount="160">
  <si>
    <t>Liste des joueurs</t>
  </si>
  <si>
    <t>Alphonse A</t>
  </si>
  <si>
    <t>Cédric C</t>
  </si>
  <si>
    <t>Damien D</t>
  </si>
  <si>
    <t>Eric E</t>
  </si>
  <si>
    <t>Frédéric F</t>
  </si>
  <si>
    <t>Gérard G</t>
  </si>
  <si>
    <t>Hugo H</t>
  </si>
  <si>
    <t>Isidore I</t>
  </si>
  <si>
    <t>Jacques J</t>
  </si>
  <si>
    <t>Kévin K</t>
  </si>
  <si>
    <t>Laurent L</t>
  </si>
  <si>
    <t>Marc M</t>
  </si>
  <si>
    <t>Noé N</t>
  </si>
  <si>
    <t>Olivier O</t>
  </si>
  <si>
    <t>Patrick P</t>
  </si>
  <si>
    <t>Rencontre n°1</t>
  </si>
  <si>
    <t>Rencontre n°2</t>
  </si>
  <si>
    <t>Rencontre n°3</t>
  </si>
  <si>
    <t>Rencontre n°4</t>
  </si>
  <si>
    <t>Rencontre n°5</t>
  </si>
  <si>
    <t>Rencontre n°6</t>
  </si>
  <si>
    <t>Rencontre n°7</t>
  </si>
  <si>
    <t>Rencontre n°8</t>
  </si>
  <si>
    <t>Rencontre n°9</t>
  </si>
  <si>
    <t>Rencontre n°10</t>
  </si>
  <si>
    <t>Rencontre n°11</t>
  </si>
  <si>
    <t>Rencontre n°12</t>
  </si>
  <si>
    <t>Rencontre n°13</t>
  </si>
  <si>
    <t>Rencontre n°14</t>
  </si>
  <si>
    <t>Rencontre n°15</t>
  </si>
  <si>
    <t>Rencontre n°16</t>
  </si>
  <si>
    <t>Rencontre n°17</t>
  </si>
  <si>
    <t>Rencontre n°18</t>
  </si>
  <si>
    <t>Rencontre n°19</t>
  </si>
  <si>
    <t>Rencontre n°20</t>
  </si>
  <si>
    <t>Rencontre n°21</t>
  </si>
  <si>
    <t>Rencontre n°22</t>
  </si>
  <si>
    <t>Rencontre n°23</t>
  </si>
  <si>
    <t>Rencontre n°24</t>
  </si>
  <si>
    <t>Rencontre n°25</t>
  </si>
  <si>
    <t>Rencontre n°26</t>
  </si>
  <si>
    <t>Rencontre n°27</t>
  </si>
  <si>
    <t>Rencontre n°28</t>
  </si>
  <si>
    <t>Rencontre n°29</t>
  </si>
  <si>
    <t>Rencontre n°30</t>
  </si>
  <si>
    <t>Rencontre n°31</t>
  </si>
  <si>
    <t>Rencontre n°32</t>
  </si>
  <si>
    <t>Rencontre n°33</t>
  </si>
  <si>
    <t>Rencontre n°34</t>
  </si>
  <si>
    <t>Rencontre n°35</t>
  </si>
  <si>
    <t>Joueurs</t>
  </si>
  <si>
    <t>Bertrand B</t>
  </si>
  <si>
    <t>Set 1</t>
  </si>
  <si>
    <t>Set 2</t>
  </si>
  <si>
    <t>Set 3</t>
  </si>
  <si>
    <t>Set 4</t>
  </si>
  <si>
    <t>Set 5</t>
  </si>
  <si>
    <t>Rencontre n°36</t>
  </si>
  <si>
    <t>Rencontre n°37</t>
  </si>
  <si>
    <t>Rencontre n°38</t>
  </si>
  <si>
    <t>Rencontre n°39</t>
  </si>
  <si>
    <t>Rencontre n°40</t>
  </si>
  <si>
    <t>Rencontre n°41</t>
  </si>
  <si>
    <t>Rencontre n°42</t>
  </si>
  <si>
    <t>Rencontre n°43</t>
  </si>
  <si>
    <t>Rencontre n°44</t>
  </si>
  <si>
    <t>Rencontre n°45</t>
  </si>
  <si>
    <t>Rencontre n°46</t>
  </si>
  <si>
    <t>Rencontre n°47</t>
  </si>
  <si>
    <t>Rencontre n°48</t>
  </si>
  <si>
    <t>Rencontre n°49</t>
  </si>
  <si>
    <t>Rencontre n°50</t>
  </si>
  <si>
    <t>Rencontre n°51</t>
  </si>
  <si>
    <t>Rencontre n°52</t>
  </si>
  <si>
    <t>Rencontre n°53</t>
  </si>
  <si>
    <t>Rencontre n°54</t>
  </si>
  <si>
    <t>Rencontre n°55</t>
  </si>
  <si>
    <t>Rencontre n°56</t>
  </si>
  <si>
    <t>Rencontre n°57</t>
  </si>
  <si>
    <t>Rencontre n°58</t>
  </si>
  <si>
    <t>Rencontre n°59</t>
  </si>
  <si>
    <t>Rencontre n°60</t>
  </si>
  <si>
    <t>Points</t>
  </si>
  <si>
    <t>Diff.</t>
  </si>
  <si>
    <t>Classement</t>
  </si>
  <si>
    <t>Rang</t>
  </si>
  <si>
    <t>Joueur</t>
  </si>
  <si>
    <t>Score</t>
  </si>
  <si>
    <t>N° Joueur</t>
  </si>
  <si>
    <t>Quentin Q</t>
  </si>
  <si>
    <t>René R</t>
  </si>
  <si>
    <t>Sylvain S</t>
  </si>
  <si>
    <t>Thomas T</t>
  </si>
  <si>
    <t>Ulysse U</t>
  </si>
  <si>
    <t>Vincent V</t>
  </si>
  <si>
    <t>Wilfried W</t>
  </si>
  <si>
    <t>Yoann Y</t>
  </si>
  <si>
    <t>Zaccharie Z</t>
  </si>
  <si>
    <t>Xavier X</t>
  </si>
  <si>
    <t>Rencontre n°61</t>
  </si>
  <si>
    <t>Rencontre n°62</t>
  </si>
  <si>
    <t>Rencontre n°63</t>
  </si>
  <si>
    <t>Rencontre n°64</t>
  </si>
  <si>
    <t>Rencontre n°65</t>
  </si>
  <si>
    <t>Rencontre n°66</t>
  </si>
  <si>
    <t>Rencontre n°67</t>
  </si>
  <si>
    <t>Rencontre n°68</t>
  </si>
  <si>
    <t>Rencontre n°69</t>
  </si>
  <si>
    <t>Rencontre n°70</t>
  </si>
  <si>
    <t>Rencontre n°71</t>
  </si>
  <si>
    <t>Rencontre n°72</t>
  </si>
  <si>
    <t>Rencontre n°73</t>
  </si>
  <si>
    <t>Rencontre n°74</t>
  </si>
  <si>
    <t>Rencontre n°75</t>
  </si>
  <si>
    <t>Rencontre n°76</t>
  </si>
  <si>
    <t>Rencontre n°77</t>
  </si>
  <si>
    <t>Rencontre n°78</t>
  </si>
  <si>
    <t>Rencontre n°79</t>
  </si>
  <si>
    <t>Rencontre n°80</t>
  </si>
  <si>
    <t>Rencontre n°81</t>
  </si>
  <si>
    <t>Rencontre n°82</t>
  </si>
  <si>
    <t>Rencontre n°83</t>
  </si>
  <si>
    <t>Rencontre n°84</t>
  </si>
  <si>
    <t>Rencontre n°85</t>
  </si>
  <si>
    <t>Rencontre n°86</t>
  </si>
  <si>
    <t>Rencontre n°87</t>
  </si>
  <si>
    <t>Rencontre n°88</t>
  </si>
  <si>
    <t>Rencontre n°89</t>
  </si>
  <si>
    <t>Rencontre n°90</t>
  </si>
  <si>
    <t>Rencontre n°91</t>
  </si>
  <si>
    <t>Rencontre n°92</t>
  </si>
  <si>
    <t>Rencontre n°93</t>
  </si>
  <si>
    <t>Rencontre n°94</t>
  </si>
  <si>
    <t>Rencontre n°95</t>
  </si>
  <si>
    <t>Rencontre n°96</t>
  </si>
  <si>
    <t>Rencontre n°97</t>
  </si>
  <si>
    <t>Rencontre n°98</t>
  </si>
  <si>
    <t>Rencontre n°99</t>
  </si>
  <si>
    <t>Rencontre n°100</t>
  </si>
  <si>
    <t>Liste des joueurs Présents</t>
  </si>
  <si>
    <t>N° Tête de série</t>
  </si>
  <si>
    <t>Class. Saison</t>
  </si>
  <si>
    <t>POULE 1</t>
  </si>
  <si>
    <t>N° TDS</t>
  </si>
  <si>
    <t>POULE 2</t>
  </si>
  <si>
    <t>Composition - POULE 1</t>
  </si>
  <si>
    <t>Classement - POULE 1</t>
  </si>
  <si>
    <t>Composition - POULE 2</t>
  </si>
  <si>
    <t>Classement - POULE 2</t>
  </si>
  <si>
    <t>Composition - POULE 4</t>
  </si>
  <si>
    <t>Classement - POULE 4</t>
  </si>
  <si>
    <t>POULE 4</t>
  </si>
  <si>
    <t>Composition - POULE 3</t>
  </si>
  <si>
    <t>Classement - POULE 3</t>
  </si>
  <si>
    <t>POULE 3</t>
  </si>
  <si>
    <t>1/4 FINALE</t>
  </si>
  <si>
    <t>1/2 FINALE</t>
  </si>
  <si>
    <t>FINALE</t>
  </si>
  <si>
    <t>Vainqueur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</si>
</sst>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+\ 0;\-\ 0;0"/>
    <numFmt numFmtId="165" formatCode="0.00000"/>
    <numFmt numFmtId="166" formatCode="0.0000"/>
  </numFmts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5353"/>
        <bgColor indexed="64"/>
      </patternFill>
    </fill>
    <fill>
      <patternFill patternType="solid">
        <fgColor rgb="FFFFCDCD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/>
    </xf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5" borderId="1" xfId="0" applyFill="1" applyBorder="1"/>
    <xf numFmtId="0" fontId="0" fillId="0" borderId="1" xfId="0" applyBorder="1"/>
    <xf numFmtId="0" fontId="0" fillId="0" borderId="0" xfId="0" applyBorder="1"/>
    <xf numFmtId="0" fontId="0" fillId="4" borderId="4" xfId="0" applyFill="1" applyBorder="1" applyAlignment="1">
      <alignment horizontal="center"/>
    </xf>
    <xf numFmtId="165" fontId="0" fillId="0" borderId="1" xfId="0" applyNumberFormat="1" applyBorder="1"/>
    <xf numFmtId="164" fontId="0" fillId="2" borderId="1" xfId="0" applyNumberFormat="1" applyFill="1" applyBorder="1" applyAlignment="1">
      <alignment horizont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166" fontId="1" fillId="0" borderId="0" xfId="0" applyNumberFormat="1" applyFont="1" applyFill="1" applyBorder="1"/>
    <xf numFmtId="0" fontId="0" fillId="6" borderId="4" xfId="0" applyFill="1" applyBorder="1" applyAlignment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/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3" xfId="0" applyFill="1" applyBorder="1" applyAlignment="1"/>
    <xf numFmtId="0" fontId="0" fillId="9" borderId="2" xfId="0" applyFill="1" applyBorder="1" applyAlignment="1">
      <alignment horizontal="center"/>
    </xf>
    <xf numFmtId="0" fontId="0" fillId="9" borderId="4" xfId="0" applyFill="1" applyBorder="1" applyAlignment="1"/>
    <xf numFmtId="0" fontId="0" fillId="10" borderId="3" xfId="0" applyFill="1" applyBorder="1" applyAlignment="1"/>
    <xf numFmtId="0" fontId="0" fillId="10" borderId="2" xfId="0" applyFill="1" applyBorder="1" applyAlignment="1">
      <alignment horizontal="center"/>
    </xf>
    <xf numFmtId="0" fontId="0" fillId="10" borderId="4" xfId="0" applyFill="1" applyBorder="1" applyAlignment="1"/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DCD"/>
      <color rgb="FFFF5353"/>
      <color rgb="FFFF1111"/>
      <color rgb="FFC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2"/>
  <sheetViews>
    <sheetView workbookViewId="0"/>
  </sheetViews>
  <sheetFormatPr baseColWidth="10" defaultRowHeight="15" x14ac:dyDescent="0.25"/>
  <cols>
    <col min="1" max="1" width="15.85546875" bestFit="1" customWidth="1"/>
  </cols>
  <sheetData>
    <row r="1" spans="1:1" x14ac:dyDescent="0.25">
      <c r="A1" s="12" t="s">
        <v>0</v>
      </c>
    </row>
    <row r="2" spans="1:1" x14ac:dyDescent="0.25">
      <c r="A2" s="13" t="s">
        <v>1</v>
      </c>
    </row>
    <row r="3" spans="1:1" x14ac:dyDescent="0.25">
      <c r="A3" s="13" t="s">
        <v>52</v>
      </c>
    </row>
    <row r="4" spans="1:1" x14ac:dyDescent="0.25">
      <c r="A4" s="13" t="s">
        <v>2</v>
      </c>
    </row>
    <row r="5" spans="1:1" x14ac:dyDescent="0.25">
      <c r="A5" s="13" t="s">
        <v>3</v>
      </c>
    </row>
    <row r="6" spans="1:1" x14ac:dyDescent="0.25">
      <c r="A6" s="13" t="s">
        <v>4</v>
      </c>
    </row>
    <row r="7" spans="1:1" x14ac:dyDescent="0.25">
      <c r="A7" s="13" t="s">
        <v>5</v>
      </c>
    </row>
    <row r="8" spans="1:1" x14ac:dyDescent="0.25">
      <c r="A8" s="13" t="s">
        <v>6</v>
      </c>
    </row>
    <row r="9" spans="1:1" x14ac:dyDescent="0.25">
      <c r="A9" s="13" t="s">
        <v>7</v>
      </c>
    </row>
    <row r="10" spans="1:1" x14ac:dyDescent="0.25">
      <c r="A10" s="13" t="s">
        <v>8</v>
      </c>
    </row>
    <row r="11" spans="1:1" x14ac:dyDescent="0.25">
      <c r="A11" s="13" t="s">
        <v>9</v>
      </c>
    </row>
    <row r="12" spans="1:1" x14ac:dyDescent="0.25">
      <c r="A12" s="13" t="s">
        <v>10</v>
      </c>
    </row>
    <row r="13" spans="1:1" x14ac:dyDescent="0.25">
      <c r="A13" s="13" t="s">
        <v>11</v>
      </c>
    </row>
    <row r="14" spans="1:1" x14ac:dyDescent="0.25">
      <c r="A14" s="13" t="s">
        <v>12</v>
      </c>
    </row>
    <row r="15" spans="1:1" x14ac:dyDescent="0.25">
      <c r="A15" s="13" t="s">
        <v>13</v>
      </c>
    </row>
    <row r="16" spans="1:1" x14ac:dyDescent="0.25">
      <c r="A16" s="13" t="s">
        <v>14</v>
      </c>
    </row>
    <row r="17" spans="1:1" x14ac:dyDescent="0.25">
      <c r="A17" s="13" t="s">
        <v>15</v>
      </c>
    </row>
    <row r="18" spans="1:1" x14ac:dyDescent="0.25">
      <c r="A18" s="13" t="s">
        <v>90</v>
      </c>
    </row>
    <row r="19" spans="1:1" x14ac:dyDescent="0.25">
      <c r="A19" s="13" t="s">
        <v>91</v>
      </c>
    </row>
    <row r="20" spans="1:1" x14ac:dyDescent="0.25">
      <c r="A20" s="13" t="s">
        <v>92</v>
      </c>
    </row>
    <row r="21" spans="1:1" x14ac:dyDescent="0.25">
      <c r="A21" s="13" t="s">
        <v>93</v>
      </c>
    </row>
    <row r="22" spans="1:1" x14ac:dyDescent="0.25">
      <c r="A22" s="13" t="s">
        <v>94</v>
      </c>
    </row>
    <row r="23" spans="1:1" x14ac:dyDescent="0.25">
      <c r="A23" s="13" t="s">
        <v>95</v>
      </c>
    </row>
    <row r="24" spans="1:1" x14ac:dyDescent="0.25">
      <c r="A24" s="13" t="s">
        <v>96</v>
      </c>
    </row>
    <row r="25" spans="1:1" x14ac:dyDescent="0.25">
      <c r="A25" s="13" t="s">
        <v>99</v>
      </c>
    </row>
    <row r="26" spans="1:1" x14ac:dyDescent="0.25">
      <c r="A26" s="13" t="s">
        <v>97</v>
      </c>
    </row>
    <row r="27" spans="1:1" x14ac:dyDescent="0.25">
      <c r="A27" s="13" t="s">
        <v>98</v>
      </c>
    </row>
    <row r="28" spans="1:1" x14ac:dyDescent="0.25">
      <c r="A28" s="13"/>
    </row>
    <row r="29" spans="1:1" x14ac:dyDescent="0.25">
      <c r="A29" s="13"/>
    </row>
    <row r="30" spans="1:1" x14ac:dyDescent="0.25">
      <c r="A30" s="13"/>
    </row>
    <row r="31" spans="1:1" x14ac:dyDescent="0.25">
      <c r="A31" s="13"/>
    </row>
    <row r="32" spans="1:1" x14ac:dyDescent="0.25">
      <c r="A32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01"/>
  <sheetViews>
    <sheetView workbookViewId="0">
      <selection activeCell="U3" sqref="U3"/>
    </sheetView>
  </sheetViews>
  <sheetFormatPr baseColWidth="10" defaultRowHeight="15" x14ac:dyDescent="0.25"/>
  <cols>
    <col min="1" max="1" width="15.7109375" customWidth="1"/>
    <col min="3" max="7" width="8.7109375" customWidth="1"/>
    <col min="8" max="8" width="3.7109375" style="8" customWidth="1"/>
    <col min="9" max="9" width="8.7109375" style="10" customWidth="1"/>
    <col min="10" max="10" width="8.7109375" customWidth="1"/>
    <col min="16" max="20" width="11.42578125" customWidth="1"/>
    <col min="21" max="21" width="12.5703125" customWidth="1"/>
  </cols>
  <sheetData>
    <row r="1" spans="1:21" x14ac:dyDescent="0.25">
      <c r="L1" s="42" t="s">
        <v>85</v>
      </c>
      <c r="M1" s="42"/>
      <c r="N1" s="42"/>
      <c r="O1" s="42"/>
      <c r="P1" s="42" t="s">
        <v>85</v>
      </c>
      <c r="Q1" s="42"/>
      <c r="R1" s="42"/>
      <c r="S1" s="42"/>
      <c r="T1" s="42"/>
      <c r="U1" s="42"/>
    </row>
    <row r="2" spans="1:21" x14ac:dyDescent="0.25">
      <c r="A2" s="2"/>
      <c r="B2" s="6" t="s">
        <v>51</v>
      </c>
      <c r="C2" s="6" t="s">
        <v>53</v>
      </c>
      <c r="D2" s="6" t="s">
        <v>54</v>
      </c>
      <c r="E2" s="6" t="s">
        <v>55</v>
      </c>
      <c r="F2" s="6" t="s">
        <v>56</v>
      </c>
      <c r="G2" s="6" t="s">
        <v>57</v>
      </c>
      <c r="H2" s="7"/>
      <c r="I2" s="6" t="s">
        <v>83</v>
      </c>
      <c r="J2" s="6" t="s">
        <v>84</v>
      </c>
      <c r="L2" s="15" t="s">
        <v>86</v>
      </c>
      <c r="M2" s="15" t="s">
        <v>87</v>
      </c>
      <c r="N2" s="15" t="s">
        <v>83</v>
      </c>
      <c r="O2" s="15" t="s">
        <v>84</v>
      </c>
      <c r="P2" s="9" t="s">
        <v>89</v>
      </c>
      <c r="Q2" s="15" t="s">
        <v>86</v>
      </c>
      <c r="R2" s="15" t="s">
        <v>87</v>
      </c>
      <c r="S2" s="15" t="s">
        <v>83</v>
      </c>
      <c r="T2" s="15" t="s">
        <v>84</v>
      </c>
      <c r="U2" s="15" t="s">
        <v>88</v>
      </c>
    </row>
    <row r="3" spans="1:21" x14ac:dyDescent="0.25">
      <c r="A3" s="3" t="s">
        <v>16</v>
      </c>
      <c r="B3" s="5" t="s">
        <v>3</v>
      </c>
      <c r="C3" s="1">
        <v>9</v>
      </c>
      <c r="D3" s="1">
        <v>9</v>
      </c>
      <c r="E3" s="1">
        <v>9</v>
      </c>
      <c r="F3" s="1"/>
      <c r="G3" s="1"/>
      <c r="H3" s="7"/>
      <c r="I3" s="1">
        <f>IF(COUNTA(C3:G3)=0,0,IF((COUNTIF(C3,"&gt;"&amp;C4)+COUNTIF(D3,"&gt;"&amp;D4)+COUNTIF(E3,"&gt;"&amp;E4)+COUNTIF(F3,"&gt;"&amp;F4)+COUNTIF(G3,"&gt;"&amp;G4))=3,3,1))</f>
        <v>1</v>
      </c>
      <c r="J3" s="11">
        <f>SUM(C3:G3)-SUM(C4:G4)</f>
        <v>-6</v>
      </c>
      <c r="L3" s="5">
        <v>1</v>
      </c>
      <c r="M3" s="5" t="str">
        <f t="shared" ref="M3:M32" si="0">VLOOKUP(L3,$Q$3:$T$32,2,FALSE)</f>
        <v>Cédric C</v>
      </c>
      <c r="N3" s="5">
        <f t="shared" ref="N3:N32" si="1">VLOOKUP(L3,$Q$3:$T$32,3,FALSE)</f>
        <v>6</v>
      </c>
      <c r="O3" s="17">
        <f t="shared" ref="O3:O32" si="2">VLOOKUP(L3,$Q$3:$T$32,4,FALSE)</f>
        <v>12</v>
      </c>
      <c r="P3" s="1">
        <v>30</v>
      </c>
      <c r="Q3" s="1">
        <f>RANK(U3,$U$3:$U$32)</f>
        <v>4</v>
      </c>
      <c r="R3" s="1" t="str">
        <f>IF('Liste Joueurs'!A2="","",'Liste Joueurs'!A2)</f>
        <v>Alphonse A</v>
      </c>
      <c r="S3" s="1">
        <f t="shared" ref="S3:S32" si="3">SUMIF(B:B,R3,I:I)</f>
        <v>0</v>
      </c>
      <c r="T3" s="11">
        <f t="shared" ref="T3:T32" si="4">SUMIF(B:B,R3,J:J)</f>
        <v>0</v>
      </c>
      <c r="U3" s="16">
        <f>S3*100000+T3+P3/10000</f>
        <v>3.0000000000000001E-3</v>
      </c>
    </row>
    <row r="4" spans="1:21" x14ac:dyDescent="0.25">
      <c r="A4" s="4"/>
      <c r="B4" s="5" t="s">
        <v>2</v>
      </c>
      <c r="C4" s="1">
        <v>11</v>
      </c>
      <c r="D4" s="1">
        <v>11</v>
      </c>
      <c r="E4" s="1">
        <v>11</v>
      </c>
      <c r="F4" s="1"/>
      <c r="G4" s="1"/>
      <c r="H4" s="7"/>
      <c r="I4" s="1">
        <f>IF(COUNTA(C3:G3)=0,0,IF((COUNTIF(C3,"&lt;"&amp;C4)+COUNTIF(D3,"&lt;"&amp;D4)+COUNTIF(E3,"&lt;"&amp;E4)+COUNTIF(F3,"&lt;"&amp;F4)+COUNTIF(G3,"&lt;"&amp;G4))=3,3,1))</f>
        <v>3</v>
      </c>
      <c r="J4" s="11">
        <f>SUM(C4:G4)-SUM(C3:G3)</f>
        <v>6</v>
      </c>
      <c r="L4" s="5">
        <v>2</v>
      </c>
      <c r="M4" s="5" t="str">
        <f t="shared" si="0"/>
        <v>Bertrand B</v>
      </c>
      <c r="N4" s="5">
        <f t="shared" si="1"/>
        <v>1</v>
      </c>
      <c r="O4" s="17">
        <f t="shared" si="2"/>
        <v>-6</v>
      </c>
      <c r="P4" s="1">
        <v>29</v>
      </c>
      <c r="Q4" s="1">
        <f t="shared" ref="Q4:Q32" si="5">RANK(U4,$U$3:$U$32)</f>
        <v>2</v>
      </c>
      <c r="R4" s="1" t="str">
        <f>IF('Liste Joueurs'!A3="","",'Liste Joueurs'!A3)</f>
        <v>Bertrand B</v>
      </c>
      <c r="S4" s="1">
        <f t="shared" si="3"/>
        <v>1</v>
      </c>
      <c r="T4" s="11">
        <f t="shared" si="4"/>
        <v>-6</v>
      </c>
      <c r="U4" s="16">
        <f t="shared" ref="U4:U32" si="6">S4*100000+T4+P4/10000</f>
        <v>99994.002900000007</v>
      </c>
    </row>
    <row r="5" spans="1:21" x14ac:dyDescent="0.25">
      <c r="J5" s="10"/>
      <c r="L5" s="5">
        <v>3</v>
      </c>
      <c r="M5" s="5" t="str">
        <f t="shared" si="0"/>
        <v>Damien D</v>
      </c>
      <c r="N5" s="5">
        <f t="shared" si="1"/>
        <v>1</v>
      </c>
      <c r="O5" s="17">
        <f t="shared" si="2"/>
        <v>-6</v>
      </c>
      <c r="P5" s="1">
        <v>28</v>
      </c>
      <c r="Q5" s="1">
        <f t="shared" si="5"/>
        <v>1</v>
      </c>
      <c r="R5" s="1" t="str">
        <f>IF('Liste Joueurs'!A4="","",'Liste Joueurs'!A4)</f>
        <v>Cédric C</v>
      </c>
      <c r="S5" s="1">
        <f t="shared" si="3"/>
        <v>6</v>
      </c>
      <c r="T5" s="11">
        <f t="shared" si="4"/>
        <v>12</v>
      </c>
      <c r="U5" s="16">
        <f t="shared" si="6"/>
        <v>600012.00280000002</v>
      </c>
    </row>
    <row r="6" spans="1:21" x14ac:dyDescent="0.25">
      <c r="A6" s="2"/>
      <c r="B6" s="6" t="s">
        <v>51</v>
      </c>
      <c r="C6" s="6" t="s">
        <v>53</v>
      </c>
      <c r="D6" s="6" t="s">
        <v>54</v>
      </c>
      <c r="E6" s="6" t="s">
        <v>55</v>
      </c>
      <c r="F6" s="6" t="s">
        <v>56</v>
      </c>
      <c r="G6" s="6" t="s">
        <v>57</v>
      </c>
      <c r="H6" s="7"/>
      <c r="I6" s="6" t="s">
        <v>83</v>
      </c>
      <c r="J6" s="6" t="s">
        <v>84</v>
      </c>
      <c r="L6" s="5">
        <v>4</v>
      </c>
      <c r="M6" s="5" t="str">
        <f t="shared" si="0"/>
        <v>Alphonse A</v>
      </c>
      <c r="N6" s="5">
        <f t="shared" si="1"/>
        <v>0</v>
      </c>
      <c r="O6" s="17">
        <f t="shared" si="2"/>
        <v>0</v>
      </c>
      <c r="P6" s="1">
        <v>27</v>
      </c>
      <c r="Q6" s="1">
        <f t="shared" si="5"/>
        <v>3</v>
      </c>
      <c r="R6" s="1" t="str">
        <f>IF('Liste Joueurs'!A5="","",'Liste Joueurs'!A5)</f>
        <v>Damien D</v>
      </c>
      <c r="S6" s="1">
        <f t="shared" si="3"/>
        <v>1</v>
      </c>
      <c r="T6" s="11">
        <f t="shared" si="4"/>
        <v>-6</v>
      </c>
      <c r="U6" s="16">
        <f t="shared" si="6"/>
        <v>99994.002699999997</v>
      </c>
    </row>
    <row r="7" spans="1:21" x14ac:dyDescent="0.25">
      <c r="A7" s="3" t="s">
        <v>17</v>
      </c>
      <c r="B7" s="5" t="s">
        <v>52</v>
      </c>
      <c r="C7" s="1">
        <v>9</v>
      </c>
      <c r="D7" s="1">
        <v>9</v>
      </c>
      <c r="E7" s="1">
        <v>9</v>
      </c>
      <c r="F7" s="1"/>
      <c r="G7" s="1"/>
      <c r="H7" s="7"/>
      <c r="I7" s="1">
        <f t="shared" ref="I7" si="7">IF(COUNTA(C7:G7)=0,0,IF((COUNTIF(C7,"&gt;"&amp;C8)+COUNTIF(D7,"&gt;"&amp;D8)+COUNTIF(E7,"&gt;"&amp;E8)+COUNTIF(F7,"&gt;"&amp;F8)+COUNTIF(G7,"&gt;"&amp;G8))=3,3,1))</f>
        <v>1</v>
      </c>
      <c r="J7" s="11">
        <f t="shared" ref="J7:J67" si="8">SUM(C7:G7)-SUM(C8:G8)</f>
        <v>-6</v>
      </c>
      <c r="L7" s="1">
        <v>5</v>
      </c>
      <c r="M7" s="1" t="str">
        <f t="shared" si="0"/>
        <v>Eric E</v>
      </c>
      <c r="N7" s="1">
        <f t="shared" si="1"/>
        <v>0</v>
      </c>
      <c r="O7" s="11">
        <f t="shared" si="2"/>
        <v>0</v>
      </c>
      <c r="P7" s="1">
        <v>26</v>
      </c>
      <c r="Q7" s="1">
        <f t="shared" si="5"/>
        <v>5</v>
      </c>
      <c r="R7" s="1" t="str">
        <f>IF('Liste Joueurs'!A6="","",'Liste Joueurs'!A6)</f>
        <v>Eric E</v>
      </c>
      <c r="S7" s="1">
        <f t="shared" si="3"/>
        <v>0</v>
      </c>
      <c r="T7" s="11">
        <f t="shared" si="4"/>
        <v>0</v>
      </c>
      <c r="U7" s="16">
        <f t="shared" si="6"/>
        <v>2.5999999999999999E-3</v>
      </c>
    </row>
    <row r="8" spans="1:21" x14ac:dyDescent="0.25">
      <c r="A8" s="4"/>
      <c r="B8" s="5" t="s">
        <v>2</v>
      </c>
      <c r="C8" s="1">
        <v>11</v>
      </c>
      <c r="D8" s="1">
        <v>11</v>
      </c>
      <c r="E8" s="1">
        <v>11</v>
      </c>
      <c r="F8" s="1"/>
      <c r="G8" s="1"/>
      <c r="H8" s="7"/>
      <c r="I8" s="1">
        <f t="shared" ref="I8" si="9">IF(COUNTA(C7:G7)=0,0,IF((COUNTIF(C7,"&lt;"&amp;C8)+COUNTIF(D7,"&lt;"&amp;D8)+COUNTIF(E7,"&lt;"&amp;E8)+COUNTIF(F7,"&lt;"&amp;F8)+COUNTIF(G7,"&lt;"&amp;G8))=3,3,1))</f>
        <v>3</v>
      </c>
      <c r="J8" s="11">
        <f t="shared" ref="J8:J68" si="10">SUM(C8:G8)-SUM(C7:G7)</f>
        <v>6</v>
      </c>
      <c r="L8" s="1">
        <v>6</v>
      </c>
      <c r="M8" s="1" t="str">
        <f t="shared" si="0"/>
        <v>Frédéric F</v>
      </c>
      <c r="N8" s="1">
        <f t="shared" si="1"/>
        <v>0</v>
      </c>
      <c r="O8" s="11">
        <f t="shared" si="2"/>
        <v>0</v>
      </c>
      <c r="P8" s="1">
        <v>25</v>
      </c>
      <c r="Q8" s="1">
        <f t="shared" si="5"/>
        <v>6</v>
      </c>
      <c r="R8" s="1" t="str">
        <f>IF('Liste Joueurs'!A7="","",'Liste Joueurs'!A7)</f>
        <v>Frédéric F</v>
      </c>
      <c r="S8" s="1">
        <f t="shared" si="3"/>
        <v>0</v>
      </c>
      <c r="T8" s="11">
        <f t="shared" si="4"/>
        <v>0</v>
      </c>
      <c r="U8" s="16">
        <f t="shared" si="6"/>
        <v>2.5000000000000001E-3</v>
      </c>
    </row>
    <row r="9" spans="1:21" x14ac:dyDescent="0.25">
      <c r="J9" s="10"/>
      <c r="L9" s="1">
        <v>7</v>
      </c>
      <c r="M9" s="1" t="str">
        <f t="shared" si="0"/>
        <v>Gérard G</v>
      </c>
      <c r="N9" s="1">
        <f t="shared" si="1"/>
        <v>0</v>
      </c>
      <c r="O9" s="11">
        <f t="shared" si="2"/>
        <v>0</v>
      </c>
      <c r="P9" s="1">
        <v>24</v>
      </c>
      <c r="Q9" s="1">
        <f t="shared" si="5"/>
        <v>7</v>
      </c>
      <c r="R9" s="1" t="str">
        <f>IF('Liste Joueurs'!A8="","",'Liste Joueurs'!A8)</f>
        <v>Gérard G</v>
      </c>
      <c r="S9" s="1">
        <f t="shared" si="3"/>
        <v>0</v>
      </c>
      <c r="T9" s="11">
        <f t="shared" si="4"/>
        <v>0</v>
      </c>
      <c r="U9" s="16">
        <f t="shared" si="6"/>
        <v>2.3999999999999998E-3</v>
      </c>
    </row>
    <row r="10" spans="1:21" x14ac:dyDescent="0.25">
      <c r="A10" s="2"/>
      <c r="B10" s="6" t="s">
        <v>51</v>
      </c>
      <c r="C10" s="6" t="s">
        <v>53</v>
      </c>
      <c r="D10" s="6" t="s">
        <v>54</v>
      </c>
      <c r="E10" s="6" t="s">
        <v>55</v>
      </c>
      <c r="F10" s="6" t="s">
        <v>56</v>
      </c>
      <c r="G10" s="6" t="s">
        <v>57</v>
      </c>
      <c r="H10" s="7"/>
      <c r="I10" s="6" t="s">
        <v>83</v>
      </c>
      <c r="J10" s="6" t="s">
        <v>84</v>
      </c>
      <c r="L10" s="1">
        <v>8</v>
      </c>
      <c r="M10" s="1" t="str">
        <f t="shared" si="0"/>
        <v>Hugo H</v>
      </c>
      <c r="N10" s="1">
        <f t="shared" si="1"/>
        <v>0</v>
      </c>
      <c r="O10" s="11">
        <f t="shared" si="2"/>
        <v>0</v>
      </c>
      <c r="P10" s="1">
        <v>23</v>
      </c>
      <c r="Q10" s="1">
        <f t="shared" si="5"/>
        <v>8</v>
      </c>
      <c r="R10" s="1" t="str">
        <f>IF('Liste Joueurs'!A9="","",'Liste Joueurs'!A9)</f>
        <v>Hugo H</v>
      </c>
      <c r="S10" s="1">
        <f t="shared" si="3"/>
        <v>0</v>
      </c>
      <c r="T10" s="11">
        <f t="shared" si="4"/>
        <v>0</v>
      </c>
      <c r="U10" s="16">
        <f t="shared" si="6"/>
        <v>2.3E-3</v>
      </c>
    </row>
    <row r="11" spans="1:21" x14ac:dyDescent="0.25">
      <c r="A11" s="3" t="s">
        <v>18</v>
      </c>
      <c r="B11" s="5" t="s">
        <v>52</v>
      </c>
      <c r="C11" s="1"/>
      <c r="D11" s="1"/>
      <c r="E11" s="1"/>
      <c r="F11" s="1"/>
      <c r="G11" s="1"/>
      <c r="H11" s="7"/>
      <c r="I11" s="1">
        <f t="shared" ref="I11" si="11">IF(COUNTA(C11:G11)=0,0,IF((COUNTIF(C11,"&gt;"&amp;C12)+COUNTIF(D11,"&gt;"&amp;D12)+COUNTIF(E11,"&gt;"&amp;E12)+COUNTIF(F11,"&gt;"&amp;F12)+COUNTIF(G11,"&gt;"&amp;G12))=3,3,1))</f>
        <v>0</v>
      </c>
      <c r="J11" s="11">
        <f t="shared" si="8"/>
        <v>0</v>
      </c>
      <c r="L11" s="1">
        <v>9</v>
      </c>
      <c r="M11" s="1" t="str">
        <f t="shared" si="0"/>
        <v>Isidore I</v>
      </c>
      <c r="N11" s="1">
        <f t="shared" si="1"/>
        <v>0</v>
      </c>
      <c r="O11" s="11">
        <f t="shared" si="2"/>
        <v>0</v>
      </c>
      <c r="P11" s="1">
        <v>22</v>
      </c>
      <c r="Q11" s="1">
        <f t="shared" si="5"/>
        <v>9</v>
      </c>
      <c r="R11" s="1" t="str">
        <f>IF('Liste Joueurs'!A10="","",'Liste Joueurs'!A10)</f>
        <v>Isidore I</v>
      </c>
      <c r="S11" s="1">
        <f t="shared" si="3"/>
        <v>0</v>
      </c>
      <c r="T11" s="11">
        <f t="shared" si="4"/>
        <v>0</v>
      </c>
      <c r="U11" s="16">
        <f t="shared" si="6"/>
        <v>2.2000000000000001E-3</v>
      </c>
    </row>
    <row r="12" spans="1:21" x14ac:dyDescent="0.25">
      <c r="A12" s="4"/>
      <c r="B12" s="5" t="s">
        <v>2</v>
      </c>
      <c r="C12" s="1"/>
      <c r="D12" s="1"/>
      <c r="E12" s="1"/>
      <c r="F12" s="1"/>
      <c r="G12" s="1"/>
      <c r="H12" s="7"/>
      <c r="I12" s="1">
        <f t="shared" ref="I12" si="12">IF(COUNTA(C11:G11)=0,0,IF((COUNTIF(C11,"&lt;"&amp;C12)+COUNTIF(D11,"&lt;"&amp;D12)+COUNTIF(E11,"&lt;"&amp;E12)+COUNTIF(F11,"&lt;"&amp;F12)+COUNTIF(G11,"&lt;"&amp;G12))=3,3,1))</f>
        <v>0</v>
      </c>
      <c r="J12" s="11">
        <f t="shared" si="10"/>
        <v>0</v>
      </c>
      <c r="L12" s="1">
        <v>10</v>
      </c>
      <c r="M12" s="1" t="str">
        <f t="shared" si="0"/>
        <v>Jacques J</v>
      </c>
      <c r="N12" s="1">
        <f t="shared" si="1"/>
        <v>0</v>
      </c>
      <c r="O12" s="11">
        <f t="shared" si="2"/>
        <v>0</v>
      </c>
      <c r="P12" s="1">
        <v>21</v>
      </c>
      <c r="Q12" s="1">
        <f t="shared" si="5"/>
        <v>10</v>
      </c>
      <c r="R12" s="1" t="str">
        <f>IF('Liste Joueurs'!A11="","",'Liste Joueurs'!A11)</f>
        <v>Jacques J</v>
      </c>
      <c r="S12" s="1">
        <f t="shared" si="3"/>
        <v>0</v>
      </c>
      <c r="T12" s="11">
        <f t="shared" si="4"/>
        <v>0</v>
      </c>
      <c r="U12" s="16">
        <f t="shared" si="6"/>
        <v>2.0999999999999999E-3</v>
      </c>
    </row>
    <row r="13" spans="1:21" x14ac:dyDescent="0.25">
      <c r="J13" s="10"/>
      <c r="L13" s="1">
        <v>11</v>
      </c>
      <c r="M13" s="1" t="str">
        <f t="shared" si="0"/>
        <v>Kévin K</v>
      </c>
      <c r="N13" s="1">
        <f t="shared" si="1"/>
        <v>0</v>
      </c>
      <c r="O13" s="11">
        <f t="shared" si="2"/>
        <v>0</v>
      </c>
      <c r="P13" s="1">
        <v>20</v>
      </c>
      <c r="Q13" s="1">
        <f t="shared" si="5"/>
        <v>11</v>
      </c>
      <c r="R13" s="1" t="str">
        <f>IF('Liste Joueurs'!A12="","",'Liste Joueurs'!A12)</f>
        <v>Kévin K</v>
      </c>
      <c r="S13" s="1">
        <f t="shared" si="3"/>
        <v>0</v>
      </c>
      <c r="T13" s="11">
        <f t="shared" si="4"/>
        <v>0</v>
      </c>
      <c r="U13" s="16">
        <f t="shared" si="6"/>
        <v>2E-3</v>
      </c>
    </row>
    <row r="14" spans="1:21" x14ac:dyDescent="0.25">
      <c r="A14" s="2"/>
      <c r="B14" s="6" t="s">
        <v>51</v>
      </c>
      <c r="C14" s="6" t="s">
        <v>53</v>
      </c>
      <c r="D14" s="6" t="s">
        <v>54</v>
      </c>
      <c r="E14" s="6" t="s">
        <v>55</v>
      </c>
      <c r="F14" s="6" t="s">
        <v>56</v>
      </c>
      <c r="G14" s="6" t="s">
        <v>57</v>
      </c>
      <c r="H14" s="7"/>
      <c r="I14" s="6" t="s">
        <v>83</v>
      </c>
      <c r="J14" s="6" t="s">
        <v>84</v>
      </c>
      <c r="L14" s="1">
        <v>12</v>
      </c>
      <c r="M14" s="1" t="str">
        <f t="shared" si="0"/>
        <v>Laurent L</v>
      </c>
      <c r="N14" s="1">
        <f t="shared" si="1"/>
        <v>0</v>
      </c>
      <c r="O14" s="11">
        <f t="shared" si="2"/>
        <v>0</v>
      </c>
      <c r="P14" s="1">
        <v>19</v>
      </c>
      <c r="Q14" s="1">
        <f t="shared" si="5"/>
        <v>12</v>
      </c>
      <c r="R14" s="1" t="str">
        <f>IF('Liste Joueurs'!A13="","",'Liste Joueurs'!A13)</f>
        <v>Laurent L</v>
      </c>
      <c r="S14" s="1">
        <f t="shared" si="3"/>
        <v>0</v>
      </c>
      <c r="T14" s="11">
        <f t="shared" si="4"/>
        <v>0</v>
      </c>
      <c r="U14" s="16">
        <f t="shared" si="6"/>
        <v>1.9E-3</v>
      </c>
    </row>
    <row r="15" spans="1:21" x14ac:dyDescent="0.25">
      <c r="A15" s="3" t="s">
        <v>19</v>
      </c>
      <c r="B15" s="5" t="s">
        <v>2</v>
      </c>
      <c r="C15" s="1"/>
      <c r="D15" s="1"/>
      <c r="E15" s="1"/>
      <c r="F15" s="1"/>
      <c r="G15" s="1"/>
      <c r="H15" s="7"/>
      <c r="I15" s="1">
        <f t="shared" ref="I15" si="13">IF(COUNTA(C15:G15)=0,0,IF((COUNTIF(C15,"&gt;"&amp;C16)+COUNTIF(D15,"&gt;"&amp;D16)+COUNTIF(E15,"&gt;"&amp;E16)+COUNTIF(F15,"&gt;"&amp;F16)+COUNTIF(G15,"&gt;"&amp;G16))=3,3,1))</f>
        <v>0</v>
      </c>
      <c r="J15" s="11">
        <f t="shared" si="8"/>
        <v>0</v>
      </c>
      <c r="L15" s="1">
        <v>13</v>
      </c>
      <c r="M15" s="1" t="str">
        <f t="shared" si="0"/>
        <v>Marc M</v>
      </c>
      <c r="N15" s="1">
        <f t="shared" si="1"/>
        <v>0</v>
      </c>
      <c r="O15" s="11">
        <f t="shared" si="2"/>
        <v>0</v>
      </c>
      <c r="P15" s="1">
        <v>18</v>
      </c>
      <c r="Q15" s="1">
        <f t="shared" si="5"/>
        <v>13</v>
      </c>
      <c r="R15" s="1" t="str">
        <f>IF('Liste Joueurs'!A14="","",'Liste Joueurs'!A14)</f>
        <v>Marc M</v>
      </c>
      <c r="S15" s="1">
        <f t="shared" si="3"/>
        <v>0</v>
      </c>
      <c r="T15" s="11">
        <f t="shared" si="4"/>
        <v>0</v>
      </c>
      <c r="U15" s="16">
        <f t="shared" si="6"/>
        <v>1.8E-3</v>
      </c>
    </row>
    <row r="16" spans="1:21" x14ac:dyDescent="0.25">
      <c r="A16" s="4"/>
      <c r="B16" s="5" t="s">
        <v>3</v>
      </c>
      <c r="C16" s="1"/>
      <c r="D16" s="1"/>
      <c r="E16" s="1"/>
      <c r="F16" s="1"/>
      <c r="G16" s="1"/>
      <c r="H16" s="7"/>
      <c r="I16" s="1">
        <f t="shared" ref="I16" si="14">IF(COUNTA(C15:G15)=0,0,IF((COUNTIF(C15,"&lt;"&amp;C16)+COUNTIF(D15,"&lt;"&amp;D16)+COUNTIF(E15,"&lt;"&amp;E16)+COUNTIF(F15,"&lt;"&amp;F16)+COUNTIF(G15,"&lt;"&amp;G16))=3,3,1))</f>
        <v>0</v>
      </c>
      <c r="J16" s="11">
        <f t="shared" si="10"/>
        <v>0</v>
      </c>
      <c r="L16" s="1">
        <v>14</v>
      </c>
      <c r="M16" s="1" t="str">
        <f t="shared" si="0"/>
        <v>Noé N</v>
      </c>
      <c r="N16" s="1">
        <f t="shared" si="1"/>
        <v>0</v>
      </c>
      <c r="O16" s="11">
        <f t="shared" si="2"/>
        <v>0</v>
      </c>
      <c r="P16" s="1">
        <v>17</v>
      </c>
      <c r="Q16" s="1">
        <f t="shared" si="5"/>
        <v>14</v>
      </c>
      <c r="R16" s="1" t="str">
        <f>IF('Liste Joueurs'!A15="","",'Liste Joueurs'!A15)</f>
        <v>Noé N</v>
      </c>
      <c r="S16" s="1">
        <f t="shared" si="3"/>
        <v>0</v>
      </c>
      <c r="T16" s="11">
        <f t="shared" si="4"/>
        <v>0</v>
      </c>
      <c r="U16" s="16">
        <f t="shared" si="6"/>
        <v>1.6999999999999999E-3</v>
      </c>
    </row>
    <row r="17" spans="1:21" x14ac:dyDescent="0.25">
      <c r="J17" s="10"/>
      <c r="L17" s="1">
        <v>15</v>
      </c>
      <c r="M17" s="1" t="str">
        <f t="shared" si="0"/>
        <v>Olivier O</v>
      </c>
      <c r="N17" s="1">
        <f t="shared" si="1"/>
        <v>0</v>
      </c>
      <c r="O17" s="11">
        <f t="shared" si="2"/>
        <v>0</v>
      </c>
      <c r="P17" s="1">
        <v>16</v>
      </c>
      <c r="Q17" s="1">
        <f t="shared" si="5"/>
        <v>15</v>
      </c>
      <c r="R17" s="1" t="str">
        <f>IF('Liste Joueurs'!A16="","",'Liste Joueurs'!A16)</f>
        <v>Olivier O</v>
      </c>
      <c r="S17" s="1">
        <f t="shared" si="3"/>
        <v>0</v>
      </c>
      <c r="T17" s="11">
        <f t="shared" si="4"/>
        <v>0</v>
      </c>
      <c r="U17" s="16">
        <f t="shared" si="6"/>
        <v>1.6000000000000001E-3</v>
      </c>
    </row>
    <row r="18" spans="1:21" x14ac:dyDescent="0.25">
      <c r="A18" s="2"/>
      <c r="B18" s="6" t="s">
        <v>51</v>
      </c>
      <c r="C18" s="6" t="s">
        <v>53</v>
      </c>
      <c r="D18" s="6" t="s">
        <v>54</v>
      </c>
      <c r="E18" s="6" t="s">
        <v>55</v>
      </c>
      <c r="F18" s="6" t="s">
        <v>56</v>
      </c>
      <c r="G18" s="6" t="s">
        <v>57</v>
      </c>
      <c r="H18" s="7"/>
      <c r="I18" s="6" t="s">
        <v>83</v>
      </c>
      <c r="J18" s="6" t="s">
        <v>84</v>
      </c>
      <c r="L18" s="1">
        <v>16</v>
      </c>
      <c r="M18" s="1" t="str">
        <f t="shared" si="0"/>
        <v>Patrick P</v>
      </c>
      <c r="N18" s="1">
        <f t="shared" si="1"/>
        <v>0</v>
      </c>
      <c r="O18" s="11">
        <f t="shared" si="2"/>
        <v>0</v>
      </c>
      <c r="P18" s="1">
        <v>15</v>
      </c>
      <c r="Q18" s="1">
        <f t="shared" si="5"/>
        <v>16</v>
      </c>
      <c r="R18" s="1" t="str">
        <f>IF('Liste Joueurs'!A17="","",'Liste Joueurs'!A17)</f>
        <v>Patrick P</v>
      </c>
      <c r="S18" s="1">
        <f t="shared" si="3"/>
        <v>0</v>
      </c>
      <c r="T18" s="11">
        <f t="shared" si="4"/>
        <v>0</v>
      </c>
      <c r="U18" s="16">
        <f t="shared" si="6"/>
        <v>1.5E-3</v>
      </c>
    </row>
    <row r="19" spans="1:21" x14ac:dyDescent="0.25">
      <c r="A19" s="3" t="s">
        <v>20</v>
      </c>
      <c r="B19" s="5" t="s">
        <v>3</v>
      </c>
      <c r="C19" s="1"/>
      <c r="D19" s="1"/>
      <c r="E19" s="1"/>
      <c r="F19" s="1"/>
      <c r="G19" s="1"/>
      <c r="H19" s="7"/>
      <c r="I19" s="1">
        <f t="shared" ref="I19" si="15">IF(COUNTA(C19:G19)=0,0,IF((COUNTIF(C19,"&gt;"&amp;C20)+COUNTIF(D19,"&gt;"&amp;D20)+COUNTIF(E19,"&gt;"&amp;E20)+COUNTIF(F19,"&gt;"&amp;F20)+COUNTIF(G19,"&gt;"&amp;G20))=3,3,1))</f>
        <v>0</v>
      </c>
      <c r="J19" s="11">
        <f t="shared" si="8"/>
        <v>0</v>
      </c>
      <c r="L19" s="1">
        <v>17</v>
      </c>
      <c r="M19" s="1" t="str">
        <f t="shared" si="0"/>
        <v>Quentin Q</v>
      </c>
      <c r="N19" s="1">
        <f t="shared" si="1"/>
        <v>0</v>
      </c>
      <c r="O19" s="11">
        <f t="shared" si="2"/>
        <v>0</v>
      </c>
      <c r="P19" s="1">
        <v>14</v>
      </c>
      <c r="Q19" s="1">
        <f t="shared" si="5"/>
        <v>17</v>
      </c>
      <c r="R19" s="1" t="str">
        <f>IF('Liste Joueurs'!A18="","",'Liste Joueurs'!A18)</f>
        <v>Quentin Q</v>
      </c>
      <c r="S19" s="1">
        <f t="shared" si="3"/>
        <v>0</v>
      </c>
      <c r="T19" s="11">
        <f t="shared" si="4"/>
        <v>0</v>
      </c>
      <c r="U19" s="16">
        <f t="shared" si="6"/>
        <v>1.4E-3</v>
      </c>
    </row>
    <row r="20" spans="1:21" x14ac:dyDescent="0.25">
      <c r="A20" s="4"/>
      <c r="B20" s="5" t="s">
        <v>52</v>
      </c>
      <c r="C20" s="1"/>
      <c r="D20" s="1"/>
      <c r="E20" s="1"/>
      <c r="F20" s="1"/>
      <c r="G20" s="1"/>
      <c r="H20" s="7"/>
      <c r="I20" s="1">
        <f t="shared" ref="I20" si="16">IF(COUNTA(C19:G19)=0,0,IF((COUNTIF(C19,"&lt;"&amp;C20)+COUNTIF(D19,"&lt;"&amp;D20)+COUNTIF(E19,"&lt;"&amp;E20)+COUNTIF(F19,"&lt;"&amp;F20)+COUNTIF(G19,"&lt;"&amp;G20))=3,3,1))</f>
        <v>0</v>
      </c>
      <c r="J20" s="11">
        <f t="shared" si="10"/>
        <v>0</v>
      </c>
      <c r="L20" s="1">
        <v>18</v>
      </c>
      <c r="M20" s="1" t="str">
        <f t="shared" si="0"/>
        <v>René R</v>
      </c>
      <c r="N20" s="1">
        <f t="shared" si="1"/>
        <v>0</v>
      </c>
      <c r="O20" s="11">
        <f t="shared" si="2"/>
        <v>0</v>
      </c>
      <c r="P20" s="1">
        <v>13</v>
      </c>
      <c r="Q20" s="1">
        <f t="shared" si="5"/>
        <v>18</v>
      </c>
      <c r="R20" s="1" t="str">
        <f>IF('Liste Joueurs'!A19="","",'Liste Joueurs'!A19)</f>
        <v>René R</v>
      </c>
      <c r="S20" s="1">
        <f t="shared" si="3"/>
        <v>0</v>
      </c>
      <c r="T20" s="11">
        <f t="shared" si="4"/>
        <v>0</v>
      </c>
      <c r="U20" s="16">
        <f t="shared" si="6"/>
        <v>1.2999999999999999E-3</v>
      </c>
    </row>
    <row r="21" spans="1:21" x14ac:dyDescent="0.25">
      <c r="J21" s="10"/>
      <c r="L21" s="1">
        <v>19</v>
      </c>
      <c r="M21" s="1" t="str">
        <f t="shared" si="0"/>
        <v>Sylvain S</v>
      </c>
      <c r="N21" s="1">
        <f t="shared" si="1"/>
        <v>0</v>
      </c>
      <c r="O21" s="11">
        <f t="shared" si="2"/>
        <v>0</v>
      </c>
      <c r="P21" s="1">
        <v>12</v>
      </c>
      <c r="Q21" s="1">
        <f t="shared" si="5"/>
        <v>19</v>
      </c>
      <c r="R21" s="1" t="str">
        <f>IF('Liste Joueurs'!A20="","",'Liste Joueurs'!A20)</f>
        <v>Sylvain S</v>
      </c>
      <c r="S21" s="1">
        <f t="shared" si="3"/>
        <v>0</v>
      </c>
      <c r="T21" s="11">
        <f t="shared" si="4"/>
        <v>0</v>
      </c>
      <c r="U21" s="16">
        <f t="shared" si="6"/>
        <v>1.1999999999999999E-3</v>
      </c>
    </row>
    <row r="22" spans="1:21" x14ac:dyDescent="0.25">
      <c r="A22" s="2"/>
      <c r="B22" s="6" t="s">
        <v>51</v>
      </c>
      <c r="C22" s="6" t="s">
        <v>53</v>
      </c>
      <c r="D22" s="6" t="s">
        <v>54</v>
      </c>
      <c r="E22" s="6" t="s">
        <v>55</v>
      </c>
      <c r="F22" s="6" t="s">
        <v>56</v>
      </c>
      <c r="G22" s="6" t="s">
        <v>57</v>
      </c>
      <c r="H22" s="7"/>
      <c r="I22" s="6" t="s">
        <v>83</v>
      </c>
      <c r="J22" s="6" t="s">
        <v>84</v>
      </c>
      <c r="L22" s="1">
        <v>20</v>
      </c>
      <c r="M22" s="1" t="str">
        <f t="shared" si="0"/>
        <v>Thomas T</v>
      </c>
      <c r="N22" s="1">
        <f t="shared" si="1"/>
        <v>0</v>
      </c>
      <c r="O22" s="11">
        <f t="shared" si="2"/>
        <v>0</v>
      </c>
      <c r="P22" s="1">
        <v>11</v>
      </c>
      <c r="Q22" s="1">
        <f t="shared" si="5"/>
        <v>20</v>
      </c>
      <c r="R22" s="1" t="str">
        <f>IF('Liste Joueurs'!A21="","",'Liste Joueurs'!A21)</f>
        <v>Thomas T</v>
      </c>
      <c r="S22" s="1">
        <f t="shared" si="3"/>
        <v>0</v>
      </c>
      <c r="T22" s="11">
        <f t="shared" si="4"/>
        <v>0</v>
      </c>
      <c r="U22" s="16">
        <f t="shared" si="6"/>
        <v>1.1000000000000001E-3</v>
      </c>
    </row>
    <row r="23" spans="1:21" x14ac:dyDescent="0.25">
      <c r="A23" s="3" t="s">
        <v>21</v>
      </c>
      <c r="B23" s="5"/>
      <c r="C23" s="1"/>
      <c r="D23" s="1"/>
      <c r="E23" s="1"/>
      <c r="F23" s="1"/>
      <c r="G23" s="1"/>
      <c r="H23" s="7"/>
      <c r="I23" s="1">
        <f t="shared" ref="I23" si="17">IF(COUNTA(C23:G23)=0,0,IF((COUNTIF(C23,"&gt;"&amp;C24)+COUNTIF(D23,"&gt;"&amp;D24)+COUNTIF(E23,"&gt;"&amp;E24)+COUNTIF(F23,"&gt;"&amp;F24)+COUNTIF(G23,"&gt;"&amp;G24))=3,3,1))</f>
        <v>0</v>
      </c>
      <c r="J23" s="11">
        <f t="shared" si="8"/>
        <v>0</v>
      </c>
      <c r="L23" s="1">
        <v>21</v>
      </c>
      <c r="M23" s="1" t="str">
        <f t="shared" si="0"/>
        <v>Ulysse U</v>
      </c>
      <c r="N23" s="1">
        <f t="shared" si="1"/>
        <v>0</v>
      </c>
      <c r="O23" s="11">
        <f t="shared" si="2"/>
        <v>0</v>
      </c>
      <c r="P23" s="1">
        <v>10</v>
      </c>
      <c r="Q23" s="1">
        <f t="shared" si="5"/>
        <v>21</v>
      </c>
      <c r="R23" s="1" t="str">
        <f>IF('Liste Joueurs'!A22="","",'Liste Joueurs'!A22)</f>
        <v>Ulysse U</v>
      </c>
      <c r="S23" s="1">
        <f t="shared" si="3"/>
        <v>0</v>
      </c>
      <c r="T23" s="11">
        <f t="shared" si="4"/>
        <v>0</v>
      </c>
      <c r="U23" s="16">
        <f t="shared" si="6"/>
        <v>1E-3</v>
      </c>
    </row>
    <row r="24" spans="1:21" x14ac:dyDescent="0.25">
      <c r="A24" s="4"/>
      <c r="B24" s="5"/>
      <c r="C24" s="1"/>
      <c r="D24" s="1"/>
      <c r="E24" s="1"/>
      <c r="F24" s="1"/>
      <c r="G24" s="1"/>
      <c r="H24" s="7"/>
      <c r="I24" s="1">
        <f t="shared" ref="I24" si="18">IF(COUNTA(C23:G23)=0,0,IF((COUNTIF(C23,"&lt;"&amp;C24)+COUNTIF(D23,"&lt;"&amp;D24)+COUNTIF(E23,"&lt;"&amp;E24)+COUNTIF(F23,"&lt;"&amp;F24)+COUNTIF(G23,"&lt;"&amp;G24))=3,3,1))</f>
        <v>0</v>
      </c>
      <c r="J24" s="11">
        <f t="shared" si="10"/>
        <v>0</v>
      </c>
      <c r="L24" s="1">
        <v>22</v>
      </c>
      <c r="M24" s="1" t="str">
        <f t="shared" si="0"/>
        <v>Vincent V</v>
      </c>
      <c r="N24" s="1">
        <f t="shared" si="1"/>
        <v>0</v>
      </c>
      <c r="O24" s="11">
        <f t="shared" si="2"/>
        <v>0</v>
      </c>
      <c r="P24" s="1">
        <v>9</v>
      </c>
      <c r="Q24" s="1">
        <f t="shared" si="5"/>
        <v>22</v>
      </c>
      <c r="R24" s="1" t="str">
        <f>IF('Liste Joueurs'!A23="","",'Liste Joueurs'!A23)</f>
        <v>Vincent V</v>
      </c>
      <c r="S24" s="1">
        <f t="shared" si="3"/>
        <v>0</v>
      </c>
      <c r="T24" s="11">
        <f t="shared" si="4"/>
        <v>0</v>
      </c>
      <c r="U24" s="16">
        <f t="shared" si="6"/>
        <v>8.9999999999999998E-4</v>
      </c>
    </row>
    <row r="25" spans="1:21" x14ac:dyDescent="0.25">
      <c r="J25" s="10"/>
      <c r="L25" s="1">
        <v>23</v>
      </c>
      <c r="M25" s="1" t="str">
        <f t="shared" si="0"/>
        <v>Wilfried W</v>
      </c>
      <c r="N25" s="1">
        <f t="shared" si="1"/>
        <v>0</v>
      </c>
      <c r="O25" s="11">
        <f t="shared" si="2"/>
        <v>0</v>
      </c>
      <c r="P25" s="1">
        <v>8</v>
      </c>
      <c r="Q25" s="1">
        <f t="shared" si="5"/>
        <v>23</v>
      </c>
      <c r="R25" s="1" t="str">
        <f>IF('Liste Joueurs'!A24="","",'Liste Joueurs'!A24)</f>
        <v>Wilfried W</v>
      </c>
      <c r="S25" s="1">
        <f t="shared" si="3"/>
        <v>0</v>
      </c>
      <c r="T25" s="11">
        <f t="shared" si="4"/>
        <v>0</v>
      </c>
      <c r="U25" s="16">
        <f t="shared" si="6"/>
        <v>8.0000000000000004E-4</v>
      </c>
    </row>
    <row r="26" spans="1:21" x14ac:dyDescent="0.25">
      <c r="A26" s="2"/>
      <c r="B26" s="6" t="s">
        <v>51</v>
      </c>
      <c r="C26" s="6" t="s">
        <v>53</v>
      </c>
      <c r="D26" s="6" t="s">
        <v>54</v>
      </c>
      <c r="E26" s="6" t="s">
        <v>55</v>
      </c>
      <c r="F26" s="6" t="s">
        <v>56</v>
      </c>
      <c r="G26" s="6" t="s">
        <v>57</v>
      </c>
      <c r="H26" s="7"/>
      <c r="I26" s="6" t="s">
        <v>83</v>
      </c>
      <c r="J26" s="6" t="s">
        <v>84</v>
      </c>
      <c r="L26" s="1">
        <v>24</v>
      </c>
      <c r="M26" s="1" t="str">
        <f t="shared" si="0"/>
        <v>Xavier X</v>
      </c>
      <c r="N26" s="1">
        <f t="shared" si="1"/>
        <v>0</v>
      </c>
      <c r="O26" s="11">
        <f t="shared" si="2"/>
        <v>0</v>
      </c>
      <c r="P26" s="1">
        <v>7</v>
      </c>
      <c r="Q26" s="1">
        <f t="shared" si="5"/>
        <v>24</v>
      </c>
      <c r="R26" s="1" t="str">
        <f>IF('Liste Joueurs'!A25="","",'Liste Joueurs'!A25)</f>
        <v>Xavier X</v>
      </c>
      <c r="S26" s="1">
        <f t="shared" si="3"/>
        <v>0</v>
      </c>
      <c r="T26" s="11">
        <f t="shared" si="4"/>
        <v>0</v>
      </c>
      <c r="U26" s="16">
        <f t="shared" si="6"/>
        <v>6.9999999999999999E-4</v>
      </c>
    </row>
    <row r="27" spans="1:21" x14ac:dyDescent="0.25">
      <c r="A27" s="3" t="s">
        <v>22</v>
      </c>
      <c r="B27" s="5"/>
      <c r="C27" s="1"/>
      <c r="D27" s="1"/>
      <c r="E27" s="1"/>
      <c r="F27" s="1"/>
      <c r="G27" s="1"/>
      <c r="H27" s="7"/>
      <c r="I27" s="1">
        <f t="shared" ref="I27" si="19">IF(COUNTA(C27:G27)=0,0,IF((COUNTIF(C27,"&gt;"&amp;C28)+COUNTIF(D27,"&gt;"&amp;D28)+COUNTIF(E27,"&gt;"&amp;E28)+COUNTIF(F27,"&gt;"&amp;F28)+COUNTIF(G27,"&gt;"&amp;G28))=3,3,1))</f>
        <v>0</v>
      </c>
      <c r="J27" s="11">
        <f t="shared" si="8"/>
        <v>0</v>
      </c>
      <c r="L27" s="1">
        <v>25</v>
      </c>
      <c r="M27" s="1" t="str">
        <f t="shared" si="0"/>
        <v>Yoann Y</v>
      </c>
      <c r="N27" s="1">
        <f t="shared" si="1"/>
        <v>0</v>
      </c>
      <c r="O27" s="11">
        <f t="shared" si="2"/>
        <v>0</v>
      </c>
      <c r="P27" s="1">
        <v>6</v>
      </c>
      <c r="Q27" s="1">
        <f t="shared" si="5"/>
        <v>25</v>
      </c>
      <c r="R27" s="1" t="str">
        <f>IF('Liste Joueurs'!A26="","",'Liste Joueurs'!A26)</f>
        <v>Yoann Y</v>
      </c>
      <c r="S27" s="1">
        <f t="shared" si="3"/>
        <v>0</v>
      </c>
      <c r="T27" s="11">
        <f t="shared" si="4"/>
        <v>0</v>
      </c>
      <c r="U27" s="16">
        <f t="shared" si="6"/>
        <v>5.9999999999999995E-4</v>
      </c>
    </row>
    <row r="28" spans="1:21" x14ac:dyDescent="0.25">
      <c r="A28" s="4"/>
      <c r="B28" s="5"/>
      <c r="C28" s="1"/>
      <c r="D28" s="1"/>
      <c r="E28" s="1"/>
      <c r="F28" s="1"/>
      <c r="G28" s="1"/>
      <c r="H28" s="7"/>
      <c r="I28" s="1">
        <f t="shared" ref="I28" si="20">IF(COUNTA(C27:G27)=0,0,IF((COUNTIF(C27,"&lt;"&amp;C28)+COUNTIF(D27,"&lt;"&amp;D28)+COUNTIF(E27,"&lt;"&amp;E28)+COUNTIF(F27,"&lt;"&amp;F28)+COUNTIF(G27,"&lt;"&amp;G28))=3,3,1))</f>
        <v>0</v>
      </c>
      <c r="J28" s="11">
        <f t="shared" si="10"/>
        <v>0</v>
      </c>
      <c r="L28" s="1">
        <v>26</v>
      </c>
      <c r="M28" s="1" t="str">
        <f t="shared" si="0"/>
        <v>Zaccharie Z</v>
      </c>
      <c r="N28" s="1">
        <f t="shared" si="1"/>
        <v>0</v>
      </c>
      <c r="O28" s="11">
        <f t="shared" si="2"/>
        <v>0</v>
      </c>
      <c r="P28" s="1">
        <v>5</v>
      </c>
      <c r="Q28" s="1">
        <f t="shared" si="5"/>
        <v>26</v>
      </c>
      <c r="R28" s="1" t="str">
        <f>IF('Liste Joueurs'!A27="","",'Liste Joueurs'!A27)</f>
        <v>Zaccharie Z</v>
      </c>
      <c r="S28" s="1">
        <f t="shared" si="3"/>
        <v>0</v>
      </c>
      <c r="T28" s="11">
        <f t="shared" si="4"/>
        <v>0</v>
      </c>
      <c r="U28" s="16">
        <f t="shared" si="6"/>
        <v>5.0000000000000001E-4</v>
      </c>
    </row>
    <row r="29" spans="1:21" x14ac:dyDescent="0.25">
      <c r="J29" s="10"/>
      <c r="L29" s="1">
        <v>27</v>
      </c>
      <c r="M29" s="1" t="str">
        <f t="shared" si="0"/>
        <v/>
      </c>
      <c r="N29" s="1">
        <f t="shared" si="1"/>
        <v>0</v>
      </c>
      <c r="O29" s="11">
        <f t="shared" si="2"/>
        <v>0</v>
      </c>
      <c r="P29" s="1">
        <v>4</v>
      </c>
      <c r="Q29" s="1">
        <f t="shared" si="5"/>
        <v>27</v>
      </c>
      <c r="R29" s="1" t="str">
        <f>IF('Liste Joueurs'!A28="","",'Liste Joueurs'!A28)</f>
        <v/>
      </c>
      <c r="S29" s="1">
        <f t="shared" si="3"/>
        <v>0</v>
      </c>
      <c r="T29" s="11">
        <f t="shared" si="4"/>
        <v>0</v>
      </c>
      <c r="U29" s="16">
        <f t="shared" si="6"/>
        <v>4.0000000000000002E-4</v>
      </c>
    </row>
    <row r="30" spans="1:21" x14ac:dyDescent="0.25">
      <c r="A30" s="2"/>
      <c r="B30" s="6" t="s">
        <v>51</v>
      </c>
      <c r="C30" s="6" t="s">
        <v>53</v>
      </c>
      <c r="D30" s="6" t="s">
        <v>54</v>
      </c>
      <c r="E30" s="6" t="s">
        <v>55</v>
      </c>
      <c r="F30" s="6" t="s">
        <v>56</v>
      </c>
      <c r="G30" s="6" t="s">
        <v>57</v>
      </c>
      <c r="H30" s="7"/>
      <c r="I30" s="6" t="s">
        <v>83</v>
      </c>
      <c r="J30" s="6" t="s">
        <v>84</v>
      </c>
      <c r="L30" s="1">
        <v>28</v>
      </c>
      <c r="M30" s="1" t="str">
        <f t="shared" si="0"/>
        <v/>
      </c>
      <c r="N30" s="1">
        <f t="shared" si="1"/>
        <v>0</v>
      </c>
      <c r="O30" s="11">
        <f t="shared" si="2"/>
        <v>0</v>
      </c>
      <c r="P30" s="1">
        <v>3</v>
      </c>
      <c r="Q30" s="1">
        <f t="shared" si="5"/>
        <v>28</v>
      </c>
      <c r="R30" s="1" t="str">
        <f>IF('Liste Joueurs'!A29="","",'Liste Joueurs'!A29)</f>
        <v/>
      </c>
      <c r="S30" s="1">
        <f t="shared" si="3"/>
        <v>0</v>
      </c>
      <c r="T30" s="11">
        <f t="shared" si="4"/>
        <v>0</v>
      </c>
      <c r="U30" s="16">
        <f t="shared" si="6"/>
        <v>2.9999999999999997E-4</v>
      </c>
    </row>
    <row r="31" spans="1:21" x14ac:dyDescent="0.25">
      <c r="A31" s="3" t="s">
        <v>23</v>
      </c>
      <c r="B31" s="5"/>
      <c r="C31" s="1"/>
      <c r="D31" s="1"/>
      <c r="E31" s="1"/>
      <c r="F31" s="1"/>
      <c r="G31" s="1"/>
      <c r="H31" s="7"/>
      <c r="I31" s="1">
        <f t="shared" ref="I31" si="21">IF(COUNTA(C31:G31)=0,0,IF((COUNTIF(C31,"&gt;"&amp;C32)+COUNTIF(D31,"&gt;"&amp;D32)+COUNTIF(E31,"&gt;"&amp;E32)+COUNTIF(F31,"&gt;"&amp;F32)+COUNTIF(G31,"&gt;"&amp;G32))=3,3,1))</f>
        <v>0</v>
      </c>
      <c r="J31" s="11">
        <f t="shared" si="8"/>
        <v>0</v>
      </c>
      <c r="L31" s="1">
        <v>29</v>
      </c>
      <c r="M31" s="1" t="str">
        <f t="shared" si="0"/>
        <v/>
      </c>
      <c r="N31" s="1">
        <f t="shared" si="1"/>
        <v>0</v>
      </c>
      <c r="O31" s="11">
        <f t="shared" si="2"/>
        <v>0</v>
      </c>
      <c r="P31" s="1">
        <v>2</v>
      </c>
      <c r="Q31" s="1">
        <f t="shared" si="5"/>
        <v>29</v>
      </c>
      <c r="R31" s="1" t="str">
        <f>IF('Liste Joueurs'!A30="","",'Liste Joueurs'!A30)</f>
        <v/>
      </c>
      <c r="S31" s="1">
        <f t="shared" si="3"/>
        <v>0</v>
      </c>
      <c r="T31" s="11">
        <f t="shared" si="4"/>
        <v>0</v>
      </c>
      <c r="U31" s="16">
        <f t="shared" si="6"/>
        <v>2.0000000000000001E-4</v>
      </c>
    </row>
    <row r="32" spans="1:21" x14ac:dyDescent="0.25">
      <c r="A32" s="4"/>
      <c r="B32" s="5"/>
      <c r="C32" s="1"/>
      <c r="D32" s="1"/>
      <c r="E32" s="1"/>
      <c r="F32" s="1"/>
      <c r="G32" s="1"/>
      <c r="H32" s="7"/>
      <c r="I32" s="1">
        <f t="shared" ref="I32" si="22">IF(COUNTA(C31:G31)=0,0,IF((COUNTIF(C31,"&lt;"&amp;C32)+COUNTIF(D31,"&lt;"&amp;D32)+COUNTIF(E31,"&lt;"&amp;E32)+COUNTIF(F31,"&lt;"&amp;F32)+COUNTIF(G31,"&lt;"&amp;G32))=3,3,1))</f>
        <v>0</v>
      </c>
      <c r="J32" s="11">
        <f t="shared" si="10"/>
        <v>0</v>
      </c>
      <c r="L32" s="1">
        <v>30</v>
      </c>
      <c r="M32" s="1" t="str">
        <f t="shared" si="0"/>
        <v/>
      </c>
      <c r="N32" s="1">
        <f t="shared" si="1"/>
        <v>0</v>
      </c>
      <c r="O32" s="11">
        <f t="shared" si="2"/>
        <v>0</v>
      </c>
      <c r="P32" s="1">
        <v>1</v>
      </c>
      <c r="Q32" s="1">
        <f t="shared" si="5"/>
        <v>30</v>
      </c>
      <c r="R32" s="1" t="str">
        <f>IF('Liste Joueurs'!A31="","",'Liste Joueurs'!A31)</f>
        <v/>
      </c>
      <c r="S32" s="1">
        <f t="shared" si="3"/>
        <v>0</v>
      </c>
      <c r="T32" s="11">
        <f t="shared" si="4"/>
        <v>0</v>
      </c>
      <c r="U32" s="16">
        <f t="shared" si="6"/>
        <v>1E-4</v>
      </c>
    </row>
    <row r="33" spans="1:17" x14ac:dyDescent="0.25">
      <c r="J33" s="10"/>
      <c r="L33" s="10"/>
      <c r="Q33" s="10"/>
    </row>
    <row r="34" spans="1:17" x14ac:dyDescent="0.25">
      <c r="A34" s="2"/>
      <c r="B34" s="6" t="s">
        <v>51</v>
      </c>
      <c r="C34" s="6" t="s">
        <v>53</v>
      </c>
      <c r="D34" s="6" t="s">
        <v>54</v>
      </c>
      <c r="E34" s="6" t="s">
        <v>55</v>
      </c>
      <c r="F34" s="6" t="s">
        <v>56</v>
      </c>
      <c r="G34" s="6" t="s">
        <v>57</v>
      </c>
      <c r="H34" s="7"/>
      <c r="I34" s="6" t="s">
        <v>83</v>
      </c>
      <c r="J34" s="6" t="s">
        <v>84</v>
      </c>
    </row>
    <row r="35" spans="1:17" x14ac:dyDescent="0.25">
      <c r="A35" s="3" t="s">
        <v>24</v>
      </c>
      <c r="B35" s="5"/>
      <c r="C35" s="1"/>
      <c r="D35" s="1"/>
      <c r="E35" s="1"/>
      <c r="F35" s="1"/>
      <c r="G35" s="1"/>
      <c r="H35" s="7"/>
      <c r="I35" s="1">
        <f t="shared" ref="I35" si="23">IF(COUNTA(C35:G35)=0,0,IF((COUNTIF(C35,"&gt;"&amp;C36)+COUNTIF(D35,"&gt;"&amp;D36)+COUNTIF(E35,"&gt;"&amp;E36)+COUNTIF(F35,"&gt;"&amp;F36)+COUNTIF(G35,"&gt;"&amp;G36))=3,3,1))</f>
        <v>0</v>
      </c>
      <c r="J35" s="11">
        <f t="shared" si="8"/>
        <v>0</v>
      </c>
    </row>
    <row r="36" spans="1:17" x14ac:dyDescent="0.25">
      <c r="A36" s="4"/>
      <c r="B36" s="5"/>
      <c r="C36" s="1"/>
      <c r="D36" s="1"/>
      <c r="E36" s="1"/>
      <c r="F36" s="1"/>
      <c r="G36" s="1"/>
      <c r="H36" s="7"/>
      <c r="I36" s="1">
        <f t="shared" ref="I36" si="24">IF(COUNTA(C35:G35)=0,0,IF((COUNTIF(C35,"&lt;"&amp;C36)+COUNTIF(D35,"&lt;"&amp;D36)+COUNTIF(E35,"&lt;"&amp;E36)+COUNTIF(F35,"&lt;"&amp;F36)+COUNTIF(G35,"&lt;"&amp;G36))=3,3,1))</f>
        <v>0</v>
      </c>
      <c r="J36" s="11">
        <f t="shared" si="10"/>
        <v>0</v>
      </c>
    </row>
    <row r="37" spans="1:17" x14ac:dyDescent="0.25">
      <c r="J37" s="10"/>
    </row>
    <row r="38" spans="1:17" x14ac:dyDescent="0.25">
      <c r="A38" s="2"/>
      <c r="B38" s="6" t="s">
        <v>51</v>
      </c>
      <c r="C38" s="6" t="s">
        <v>53</v>
      </c>
      <c r="D38" s="6" t="s">
        <v>54</v>
      </c>
      <c r="E38" s="6" t="s">
        <v>55</v>
      </c>
      <c r="F38" s="6" t="s">
        <v>56</v>
      </c>
      <c r="G38" s="6" t="s">
        <v>57</v>
      </c>
      <c r="H38" s="7"/>
      <c r="I38" s="6" t="s">
        <v>83</v>
      </c>
      <c r="J38" s="6" t="s">
        <v>84</v>
      </c>
    </row>
    <row r="39" spans="1:17" x14ac:dyDescent="0.25">
      <c r="A39" s="3" t="s">
        <v>25</v>
      </c>
      <c r="B39" s="5"/>
      <c r="C39" s="1"/>
      <c r="D39" s="1"/>
      <c r="E39" s="1"/>
      <c r="F39" s="1"/>
      <c r="G39" s="1"/>
      <c r="H39" s="7"/>
      <c r="I39" s="1">
        <f t="shared" ref="I39" si="25">IF(COUNTA(C39:G39)=0,0,IF((COUNTIF(C39,"&gt;"&amp;C40)+COUNTIF(D39,"&gt;"&amp;D40)+COUNTIF(E39,"&gt;"&amp;E40)+COUNTIF(F39,"&gt;"&amp;F40)+COUNTIF(G39,"&gt;"&amp;G40))=3,3,1))</f>
        <v>0</v>
      </c>
      <c r="J39" s="11">
        <f t="shared" si="8"/>
        <v>0</v>
      </c>
    </row>
    <row r="40" spans="1:17" x14ac:dyDescent="0.25">
      <c r="A40" s="4"/>
      <c r="B40" s="5"/>
      <c r="C40" s="1"/>
      <c r="D40" s="1"/>
      <c r="E40" s="1"/>
      <c r="F40" s="1"/>
      <c r="G40" s="1"/>
      <c r="H40" s="7"/>
      <c r="I40" s="1">
        <f t="shared" ref="I40" si="26">IF(COUNTA(C39:G39)=0,0,IF((COUNTIF(C39,"&lt;"&amp;C40)+COUNTIF(D39,"&lt;"&amp;D40)+COUNTIF(E39,"&lt;"&amp;E40)+COUNTIF(F39,"&lt;"&amp;F40)+COUNTIF(G39,"&lt;"&amp;G40))=3,3,1))</f>
        <v>0</v>
      </c>
      <c r="J40" s="11">
        <f t="shared" si="10"/>
        <v>0</v>
      </c>
    </row>
    <row r="41" spans="1:17" x14ac:dyDescent="0.25">
      <c r="J41" s="10"/>
    </row>
    <row r="42" spans="1:17" x14ac:dyDescent="0.25">
      <c r="A42" s="2"/>
      <c r="B42" s="6" t="s">
        <v>51</v>
      </c>
      <c r="C42" s="6" t="s">
        <v>53</v>
      </c>
      <c r="D42" s="6" t="s">
        <v>54</v>
      </c>
      <c r="E42" s="6" t="s">
        <v>55</v>
      </c>
      <c r="F42" s="6" t="s">
        <v>56</v>
      </c>
      <c r="G42" s="6" t="s">
        <v>57</v>
      </c>
      <c r="H42" s="7"/>
      <c r="I42" s="6" t="s">
        <v>83</v>
      </c>
      <c r="J42" s="6" t="s">
        <v>84</v>
      </c>
    </row>
    <row r="43" spans="1:17" x14ac:dyDescent="0.25">
      <c r="A43" s="3" t="s">
        <v>26</v>
      </c>
      <c r="B43" s="5"/>
      <c r="C43" s="1"/>
      <c r="D43" s="1"/>
      <c r="E43" s="1"/>
      <c r="F43" s="1"/>
      <c r="G43" s="1"/>
      <c r="H43" s="7"/>
      <c r="I43" s="1">
        <f t="shared" ref="I43" si="27">IF(COUNTA(C43:G43)=0,0,IF((COUNTIF(C43,"&gt;"&amp;C44)+COUNTIF(D43,"&gt;"&amp;D44)+COUNTIF(E43,"&gt;"&amp;E44)+COUNTIF(F43,"&gt;"&amp;F44)+COUNTIF(G43,"&gt;"&amp;G44))=3,3,1))</f>
        <v>0</v>
      </c>
      <c r="J43" s="11">
        <f t="shared" si="8"/>
        <v>0</v>
      </c>
    </row>
    <row r="44" spans="1:17" x14ac:dyDescent="0.25">
      <c r="A44" s="4"/>
      <c r="B44" s="5"/>
      <c r="C44" s="1"/>
      <c r="D44" s="1"/>
      <c r="E44" s="1"/>
      <c r="F44" s="1"/>
      <c r="G44" s="1"/>
      <c r="H44" s="7"/>
      <c r="I44" s="1">
        <f t="shared" ref="I44" si="28">IF(COUNTA(C43:G43)=0,0,IF((COUNTIF(C43,"&lt;"&amp;C44)+COUNTIF(D43,"&lt;"&amp;D44)+COUNTIF(E43,"&lt;"&amp;E44)+COUNTIF(F43,"&lt;"&amp;F44)+COUNTIF(G43,"&lt;"&amp;G44))=3,3,1))</f>
        <v>0</v>
      </c>
      <c r="J44" s="11">
        <f t="shared" si="10"/>
        <v>0</v>
      </c>
    </row>
    <row r="45" spans="1:17" x14ac:dyDescent="0.25">
      <c r="J45" s="10"/>
    </row>
    <row r="46" spans="1:17" x14ac:dyDescent="0.25">
      <c r="A46" s="2"/>
      <c r="B46" s="6" t="s">
        <v>51</v>
      </c>
      <c r="C46" s="6" t="s">
        <v>53</v>
      </c>
      <c r="D46" s="6" t="s">
        <v>54</v>
      </c>
      <c r="E46" s="6" t="s">
        <v>55</v>
      </c>
      <c r="F46" s="6" t="s">
        <v>56</v>
      </c>
      <c r="G46" s="6" t="s">
        <v>57</v>
      </c>
      <c r="H46" s="7"/>
      <c r="I46" s="6" t="s">
        <v>83</v>
      </c>
      <c r="J46" s="6" t="s">
        <v>84</v>
      </c>
    </row>
    <row r="47" spans="1:17" x14ac:dyDescent="0.25">
      <c r="A47" s="3" t="s">
        <v>27</v>
      </c>
      <c r="B47" s="5"/>
      <c r="C47" s="1"/>
      <c r="D47" s="1"/>
      <c r="E47" s="1"/>
      <c r="F47" s="1"/>
      <c r="G47" s="1"/>
      <c r="H47" s="7"/>
      <c r="I47" s="1">
        <f t="shared" ref="I47" si="29">IF(COUNTA(C47:G47)=0,0,IF((COUNTIF(C47,"&gt;"&amp;C48)+COUNTIF(D47,"&gt;"&amp;D48)+COUNTIF(E47,"&gt;"&amp;E48)+COUNTIF(F47,"&gt;"&amp;F48)+COUNTIF(G47,"&gt;"&amp;G48))=3,3,1))</f>
        <v>0</v>
      </c>
      <c r="J47" s="11">
        <f t="shared" si="8"/>
        <v>0</v>
      </c>
    </row>
    <row r="48" spans="1:17" x14ac:dyDescent="0.25">
      <c r="A48" s="4"/>
      <c r="B48" s="5"/>
      <c r="C48" s="1"/>
      <c r="D48" s="1"/>
      <c r="E48" s="1"/>
      <c r="F48" s="1"/>
      <c r="G48" s="1"/>
      <c r="H48" s="7"/>
      <c r="I48" s="1">
        <f t="shared" ref="I48" si="30">IF(COUNTA(C47:G47)=0,0,IF((COUNTIF(C47,"&lt;"&amp;C48)+COUNTIF(D47,"&lt;"&amp;D48)+COUNTIF(E47,"&lt;"&amp;E48)+COUNTIF(F47,"&lt;"&amp;F48)+COUNTIF(G47,"&lt;"&amp;G48))=3,3,1))</f>
        <v>0</v>
      </c>
      <c r="J48" s="11">
        <f t="shared" si="10"/>
        <v>0</v>
      </c>
    </row>
    <row r="49" spans="1:10" x14ac:dyDescent="0.25">
      <c r="J49" s="10"/>
    </row>
    <row r="50" spans="1:10" x14ac:dyDescent="0.25">
      <c r="A50" s="2"/>
      <c r="B50" s="6" t="s">
        <v>51</v>
      </c>
      <c r="C50" s="6" t="s">
        <v>53</v>
      </c>
      <c r="D50" s="6" t="s">
        <v>54</v>
      </c>
      <c r="E50" s="6" t="s">
        <v>55</v>
      </c>
      <c r="F50" s="6" t="s">
        <v>56</v>
      </c>
      <c r="G50" s="6" t="s">
        <v>57</v>
      </c>
      <c r="H50" s="7"/>
      <c r="I50" s="6" t="s">
        <v>83</v>
      </c>
      <c r="J50" s="6" t="s">
        <v>84</v>
      </c>
    </row>
    <row r="51" spans="1:10" x14ac:dyDescent="0.25">
      <c r="A51" s="3" t="s">
        <v>28</v>
      </c>
      <c r="B51" s="5"/>
      <c r="C51" s="1"/>
      <c r="D51" s="1"/>
      <c r="E51" s="1"/>
      <c r="F51" s="1"/>
      <c r="G51" s="1"/>
      <c r="H51" s="7"/>
      <c r="I51" s="1">
        <f t="shared" ref="I51" si="31">IF(COUNTA(C51:G51)=0,0,IF((COUNTIF(C51,"&gt;"&amp;C52)+COUNTIF(D51,"&gt;"&amp;D52)+COUNTIF(E51,"&gt;"&amp;E52)+COUNTIF(F51,"&gt;"&amp;F52)+COUNTIF(G51,"&gt;"&amp;G52))=3,3,1))</f>
        <v>0</v>
      </c>
      <c r="J51" s="11">
        <f t="shared" si="8"/>
        <v>0</v>
      </c>
    </row>
    <row r="52" spans="1:10" x14ac:dyDescent="0.25">
      <c r="A52" s="4"/>
      <c r="B52" s="5"/>
      <c r="C52" s="1"/>
      <c r="D52" s="1"/>
      <c r="E52" s="1"/>
      <c r="F52" s="1"/>
      <c r="G52" s="1"/>
      <c r="H52" s="7"/>
      <c r="I52" s="1">
        <f t="shared" ref="I52" si="32">IF(COUNTA(C51:G51)=0,0,IF((COUNTIF(C51,"&lt;"&amp;C52)+COUNTIF(D51,"&lt;"&amp;D52)+COUNTIF(E51,"&lt;"&amp;E52)+COUNTIF(F51,"&lt;"&amp;F52)+COUNTIF(G51,"&lt;"&amp;G52))=3,3,1))</f>
        <v>0</v>
      </c>
      <c r="J52" s="11">
        <f t="shared" si="10"/>
        <v>0</v>
      </c>
    </row>
    <row r="53" spans="1:10" x14ac:dyDescent="0.25">
      <c r="J53" s="10"/>
    </row>
    <row r="54" spans="1:10" x14ac:dyDescent="0.25">
      <c r="A54" s="2"/>
      <c r="B54" s="6" t="s">
        <v>51</v>
      </c>
      <c r="C54" s="6" t="s">
        <v>53</v>
      </c>
      <c r="D54" s="6" t="s">
        <v>54</v>
      </c>
      <c r="E54" s="6" t="s">
        <v>55</v>
      </c>
      <c r="F54" s="6" t="s">
        <v>56</v>
      </c>
      <c r="G54" s="6" t="s">
        <v>57</v>
      </c>
      <c r="H54" s="7"/>
      <c r="I54" s="6" t="s">
        <v>83</v>
      </c>
      <c r="J54" s="6" t="s">
        <v>84</v>
      </c>
    </row>
    <row r="55" spans="1:10" x14ac:dyDescent="0.25">
      <c r="A55" s="3" t="s">
        <v>29</v>
      </c>
      <c r="B55" s="5"/>
      <c r="C55" s="1"/>
      <c r="D55" s="1"/>
      <c r="E55" s="1"/>
      <c r="F55" s="1"/>
      <c r="G55" s="1"/>
      <c r="H55" s="7"/>
      <c r="I55" s="1">
        <f t="shared" ref="I55" si="33">IF(COUNTA(C55:G55)=0,0,IF((COUNTIF(C55,"&gt;"&amp;C56)+COUNTIF(D55,"&gt;"&amp;D56)+COUNTIF(E55,"&gt;"&amp;E56)+COUNTIF(F55,"&gt;"&amp;F56)+COUNTIF(G55,"&gt;"&amp;G56))=3,3,1))</f>
        <v>0</v>
      </c>
      <c r="J55" s="11">
        <f t="shared" si="8"/>
        <v>0</v>
      </c>
    </row>
    <row r="56" spans="1:10" x14ac:dyDescent="0.25">
      <c r="A56" s="4"/>
      <c r="B56" s="5"/>
      <c r="C56" s="1"/>
      <c r="D56" s="1"/>
      <c r="E56" s="1"/>
      <c r="F56" s="1"/>
      <c r="G56" s="1"/>
      <c r="H56" s="7"/>
      <c r="I56" s="1">
        <f t="shared" ref="I56" si="34">IF(COUNTA(C55:G55)=0,0,IF((COUNTIF(C55,"&lt;"&amp;C56)+COUNTIF(D55,"&lt;"&amp;D56)+COUNTIF(E55,"&lt;"&amp;E56)+COUNTIF(F55,"&lt;"&amp;F56)+COUNTIF(G55,"&lt;"&amp;G56))=3,3,1))</f>
        <v>0</v>
      </c>
      <c r="J56" s="11">
        <f t="shared" si="10"/>
        <v>0</v>
      </c>
    </row>
    <row r="57" spans="1:10" x14ac:dyDescent="0.25">
      <c r="J57" s="10"/>
    </row>
    <row r="58" spans="1:10" x14ac:dyDescent="0.25">
      <c r="A58" s="2"/>
      <c r="B58" s="6" t="s">
        <v>51</v>
      </c>
      <c r="C58" s="6" t="s">
        <v>53</v>
      </c>
      <c r="D58" s="6" t="s">
        <v>54</v>
      </c>
      <c r="E58" s="6" t="s">
        <v>55</v>
      </c>
      <c r="F58" s="6" t="s">
        <v>56</v>
      </c>
      <c r="G58" s="6" t="s">
        <v>57</v>
      </c>
      <c r="H58" s="7"/>
      <c r="I58" s="6" t="s">
        <v>83</v>
      </c>
      <c r="J58" s="6" t="s">
        <v>84</v>
      </c>
    </row>
    <row r="59" spans="1:10" x14ac:dyDescent="0.25">
      <c r="A59" s="3" t="s">
        <v>30</v>
      </c>
      <c r="B59" s="5"/>
      <c r="C59" s="1"/>
      <c r="D59" s="1"/>
      <c r="E59" s="1"/>
      <c r="F59" s="1"/>
      <c r="G59" s="1"/>
      <c r="H59" s="7"/>
      <c r="I59" s="1">
        <f t="shared" ref="I59" si="35">IF(COUNTA(C59:G59)=0,0,IF((COUNTIF(C59,"&gt;"&amp;C60)+COUNTIF(D59,"&gt;"&amp;D60)+COUNTIF(E59,"&gt;"&amp;E60)+COUNTIF(F59,"&gt;"&amp;F60)+COUNTIF(G59,"&gt;"&amp;G60))=3,3,1))</f>
        <v>0</v>
      </c>
      <c r="J59" s="11">
        <f t="shared" si="8"/>
        <v>0</v>
      </c>
    </row>
    <row r="60" spans="1:10" x14ac:dyDescent="0.25">
      <c r="A60" s="4"/>
      <c r="B60" s="5"/>
      <c r="C60" s="1"/>
      <c r="D60" s="1"/>
      <c r="E60" s="1"/>
      <c r="F60" s="1"/>
      <c r="G60" s="1"/>
      <c r="H60" s="7"/>
      <c r="I60" s="1">
        <f t="shared" ref="I60" si="36">IF(COUNTA(C59:G59)=0,0,IF((COUNTIF(C59,"&lt;"&amp;C60)+COUNTIF(D59,"&lt;"&amp;D60)+COUNTIF(E59,"&lt;"&amp;E60)+COUNTIF(F59,"&lt;"&amp;F60)+COUNTIF(G59,"&lt;"&amp;G60))=3,3,1))</f>
        <v>0</v>
      </c>
      <c r="J60" s="11">
        <f t="shared" si="10"/>
        <v>0</v>
      </c>
    </row>
    <row r="61" spans="1:10" x14ac:dyDescent="0.25">
      <c r="J61" s="10"/>
    </row>
    <row r="62" spans="1:10" x14ac:dyDescent="0.25">
      <c r="A62" s="2"/>
      <c r="B62" s="6" t="s">
        <v>51</v>
      </c>
      <c r="C62" s="6" t="s">
        <v>53</v>
      </c>
      <c r="D62" s="6" t="s">
        <v>54</v>
      </c>
      <c r="E62" s="6" t="s">
        <v>55</v>
      </c>
      <c r="F62" s="6" t="s">
        <v>56</v>
      </c>
      <c r="G62" s="6" t="s">
        <v>57</v>
      </c>
      <c r="H62" s="7"/>
      <c r="I62" s="6" t="s">
        <v>83</v>
      </c>
      <c r="J62" s="6" t="s">
        <v>84</v>
      </c>
    </row>
    <row r="63" spans="1:10" x14ac:dyDescent="0.25">
      <c r="A63" s="3" t="s">
        <v>31</v>
      </c>
      <c r="B63" s="5"/>
      <c r="C63" s="1"/>
      <c r="D63" s="1"/>
      <c r="E63" s="1"/>
      <c r="F63" s="1"/>
      <c r="G63" s="1"/>
      <c r="H63" s="7"/>
      <c r="I63" s="1">
        <f t="shared" ref="I63" si="37">IF(COUNTA(C63:G63)=0,0,IF((COUNTIF(C63,"&gt;"&amp;C64)+COUNTIF(D63,"&gt;"&amp;D64)+COUNTIF(E63,"&gt;"&amp;E64)+COUNTIF(F63,"&gt;"&amp;F64)+COUNTIF(G63,"&gt;"&amp;G64))=3,3,1))</f>
        <v>0</v>
      </c>
      <c r="J63" s="11">
        <f t="shared" si="8"/>
        <v>0</v>
      </c>
    </row>
    <row r="64" spans="1:10" x14ac:dyDescent="0.25">
      <c r="A64" s="4"/>
      <c r="B64" s="5"/>
      <c r="C64" s="1"/>
      <c r="D64" s="1"/>
      <c r="E64" s="1"/>
      <c r="F64" s="1"/>
      <c r="G64" s="1"/>
      <c r="H64" s="7"/>
      <c r="I64" s="1">
        <f t="shared" ref="I64" si="38">IF(COUNTA(C63:G63)=0,0,IF((COUNTIF(C63,"&lt;"&amp;C64)+COUNTIF(D63,"&lt;"&amp;D64)+COUNTIF(E63,"&lt;"&amp;E64)+COUNTIF(F63,"&lt;"&amp;F64)+COUNTIF(G63,"&lt;"&amp;G64))=3,3,1))</f>
        <v>0</v>
      </c>
      <c r="J64" s="11">
        <f t="shared" si="10"/>
        <v>0</v>
      </c>
    </row>
    <row r="65" spans="1:10" x14ac:dyDescent="0.25">
      <c r="J65" s="10"/>
    </row>
    <row r="66" spans="1:10" x14ac:dyDescent="0.25">
      <c r="A66" s="2"/>
      <c r="B66" s="6" t="s">
        <v>51</v>
      </c>
      <c r="C66" s="6" t="s">
        <v>53</v>
      </c>
      <c r="D66" s="6" t="s">
        <v>54</v>
      </c>
      <c r="E66" s="6" t="s">
        <v>55</v>
      </c>
      <c r="F66" s="6" t="s">
        <v>56</v>
      </c>
      <c r="G66" s="6" t="s">
        <v>57</v>
      </c>
      <c r="H66" s="7"/>
      <c r="I66" s="6" t="s">
        <v>83</v>
      </c>
      <c r="J66" s="6" t="s">
        <v>84</v>
      </c>
    </row>
    <row r="67" spans="1:10" x14ac:dyDescent="0.25">
      <c r="A67" s="3" t="s">
        <v>32</v>
      </c>
      <c r="B67" s="5"/>
      <c r="C67" s="1"/>
      <c r="D67" s="1"/>
      <c r="E67" s="1"/>
      <c r="F67" s="1"/>
      <c r="G67" s="1"/>
      <c r="H67" s="7"/>
      <c r="I67" s="1">
        <f t="shared" ref="I67" si="39">IF(COUNTA(C67:G67)=0,0,IF((COUNTIF(C67,"&gt;"&amp;C68)+COUNTIF(D67,"&gt;"&amp;D68)+COUNTIF(E67,"&gt;"&amp;E68)+COUNTIF(F67,"&gt;"&amp;F68)+COUNTIF(G67,"&gt;"&amp;G68))=3,3,1))</f>
        <v>0</v>
      </c>
      <c r="J67" s="11">
        <f t="shared" si="8"/>
        <v>0</v>
      </c>
    </row>
    <row r="68" spans="1:10" x14ac:dyDescent="0.25">
      <c r="A68" s="4"/>
      <c r="B68" s="5"/>
      <c r="C68" s="1"/>
      <c r="D68" s="1"/>
      <c r="E68" s="1"/>
      <c r="F68" s="1"/>
      <c r="G68" s="1"/>
      <c r="H68" s="7"/>
      <c r="I68" s="1">
        <f t="shared" ref="I68" si="40">IF(COUNTA(C67:G67)=0,0,IF((COUNTIF(C67,"&lt;"&amp;C68)+COUNTIF(D67,"&lt;"&amp;D68)+COUNTIF(E67,"&lt;"&amp;E68)+COUNTIF(F67,"&lt;"&amp;F68)+COUNTIF(G67,"&lt;"&amp;G68))=3,3,1))</f>
        <v>0</v>
      </c>
      <c r="J68" s="11">
        <f t="shared" si="10"/>
        <v>0</v>
      </c>
    </row>
    <row r="69" spans="1:10" x14ac:dyDescent="0.25">
      <c r="J69" s="10"/>
    </row>
    <row r="70" spans="1:10" x14ac:dyDescent="0.25">
      <c r="A70" s="2"/>
      <c r="B70" s="6" t="s">
        <v>51</v>
      </c>
      <c r="C70" s="6" t="s">
        <v>53</v>
      </c>
      <c r="D70" s="6" t="s">
        <v>54</v>
      </c>
      <c r="E70" s="6" t="s">
        <v>55</v>
      </c>
      <c r="F70" s="6" t="s">
        <v>56</v>
      </c>
      <c r="G70" s="6" t="s">
        <v>57</v>
      </c>
      <c r="H70" s="7"/>
      <c r="I70" s="6" t="s">
        <v>83</v>
      </c>
      <c r="J70" s="6" t="s">
        <v>84</v>
      </c>
    </row>
    <row r="71" spans="1:10" x14ac:dyDescent="0.25">
      <c r="A71" s="3" t="s">
        <v>33</v>
      </c>
      <c r="B71" s="5"/>
      <c r="C71" s="1"/>
      <c r="D71" s="1"/>
      <c r="E71" s="1"/>
      <c r="F71" s="1"/>
      <c r="G71" s="1"/>
      <c r="H71" s="7"/>
      <c r="I71" s="1">
        <f t="shared" ref="I71" si="41">IF(COUNTA(C71:G71)=0,0,IF((COUNTIF(C71,"&gt;"&amp;C72)+COUNTIF(D71,"&gt;"&amp;D72)+COUNTIF(E71,"&gt;"&amp;E72)+COUNTIF(F71,"&gt;"&amp;F72)+COUNTIF(G71,"&gt;"&amp;G72))=3,3,1))</f>
        <v>0</v>
      </c>
      <c r="J71" s="11">
        <f t="shared" ref="J71:J131" si="42">SUM(C71:G71)-SUM(C72:G72)</f>
        <v>0</v>
      </c>
    </row>
    <row r="72" spans="1:10" x14ac:dyDescent="0.25">
      <c r="A72" s="4"/>
      <c r="B72" s="5"/>
      <c r="C72" s="1"/>
      <c r="D72" s="1"/>
      <c r="E72" s="1"/>
      <c r="F72" s="1"/>
      <c r="G72" s="1"/>
      <c r="H72" s="7"/>
      <c r="I72" s="1">
        <f t="shared" ref="I72" si="43">IF(COUNTA(C71:G71)=0,0,IF((COUNTIF(C71,"&lt;"&amp;C72)+COUNTIF(D71,"&lt;"&amp;D72)+COUNTIF(E71,"&lt;"&amp;E72)+COUNTIF(F71,"&lt;"&amp;F72)+COUNTIF(G71,"&lt;"&amp;G72))=3,3,1))</f>
        <v>0</v>
      </c>
      <c r="J72" s="11">
        <f t="shared" ref="J72:J132" si="44">SUM(C72:G72)-SUM(C71:G71)</f>
        <v>0</v>
      </c>
    </row>
    <row r="73" spans="1:10" x14ac:dyDescent="0.25">
      <c r="J73" s="10"/>
    </row>
    <row r="74" spans="1:10" x14ac:dyDescent="0.25">
      <c r="A74" s="2"/>
      <c r="B74" s="6" t="s">
        <v>51</v>
      </c>
      <c r="C74" s="6" t="s">
        <v>53</v>
      </c>
      <c r="D74" s="6" t="s">
        <v>54</v>
      </c>
      <c r="E74" s="6" t="s">
        <v>55</v>
      </c>
      <c r="F74" s="6" t="s">
        <v>56</v>
      </c>
      <c r="G74" s="6" t="s">
        <v>57</v>
      </c>
      <c r="H74" s="7"/>
      <c r="I74" s="6" t="s">
        <v>83</v>
      </c>
      <c r="J74" s="6" t="s">
        <v>84</v>
      </c>
    </row>
    <row r="75" spans="1:10" x14ac:dyDescent="0.25">
      <c r="A75" s="3" t="s">
        <v>34</v>
      </c>
      <c r="B75" s="5"/>
      <c r="C75" s="1"/>
      <c r="D75" s="1"/>
      <c r="E75" s="1"/>
      <c r="F75" s="1"/>
      <c r="G75" s="1"/>
      <c r="H75" s="7"/>
      <c r="I75" s="1">
        <f t="shared" ref="I75" si="45">IF(COUNTA(C75:G75)=0,0,IF((COUNTIF(C75,"&gt;"&amp;C76)+COUNTIF(D75,"&gt;"&amp;D76)+COUNTIF(E75,"&gt;"&amp;E76)+COUNTIF(F75,"&gt;"&amp;F76)+COUNTIF(G75,"&gt;"&amp;G76))=3,3,1))</f>
        <v>0</v>
      </c>
      <c r="J75" s="11">
        <f t="shared" si="42"/>
        <v>0</v>
      </c>
    </row>
    <row r="76" spans="1:10" x14ac:dyDescent="0.25">
      <c r="A76" s="4"/>
      <c r="B76" s="5"/>
      <c r="C76" s="1"/>
      <c r="D76" s="1"/>
      <c r="E76" s="1"/>
      <c r="F76" s="1"/>
      <c r="G76" s="1"/>
      <c r="H76" s="7"/>
      <c r="I76" s="1">
        <f t="shared" ref="I76" si="46">IF(COUNTA(C75:G75)=0,0,IF((COUNTIF(C75,"&lt;"&amp;C76)+COUNTIF(D75,"&lt;"&amp;D76)+COUNTIF(E75,"&lt;"&amp;E76)+COUNTIF(F75,"&lt;"&amp;F76)+COUNTIF(G75,"&lt;"&amp;G76))=3,3,1))</f>
        <v>0</v>
      </c>
      <c r="J76" s="11">
        <f t="shared" si="44"/>
        <v>0</v>
      </c>
    </row>
    <row r="77" spans="1:10" x14ac:dyDescent="0.25">
      <c r="J77" s="10"/>
    </row>
    <row r="78" spans="1:10" x14ac:dyDescent="0.25">
      <c r="A78" s="2"/>
      <c r="B78" s="6" t="s">
        <v>51</v>
      </c>
      <c r="C78" s="6" t="s">
        <v>53</v>
      </c>
      <c r="D78" s="6" t="s">
        <v>54</v>
      </c>
      <c r="E78" s="6" t="s">
        <v>55</v>
      </c>
      <c r="F78" s="6" t="s">
        <v>56</v>
      </c>
      <c r="G78" s="6" t="s">
        <v>57</v>
      </c>
      <c r="H78" s="7"/>
      <c r="I78" s="6" t="s">
        <v>83</v>
      </c>
      <c r="J78" s="6" t="s">
        <v>84</v>
      </c>
    </row>
    <row r="79" spans="1:10" x14ac:dyDescent="0.25">
      <c r="A79" s="3" t="s">
        <v>35</v>
      </c>
      <c r="B79" s="5"/>
      <c r="C79" s="1"/>
      <c r="D79" s="1"/>
      <c r="E79" s="1"/>
      <c r="F79" s="1"/>
      <c r="G79" s="1"/>
      <c r="H79" s="7"/>
      <c r="I79" s="1">
        <f t="shared" ref="I79" si="47">IF(COUNTA(C79:G79)=0,0,IF((COUNTIF(C79,"&gt;"&amp;C80)+COUNTIF(D79,"&gt;"&amp;D80)+COUNTIF(E79,"&gt;"&amp;E80)+COUNTIF(F79,"&gt;"&amp;F80)+COUNTIF(G79,"&gt;"&amp;G80))=3,3,1))</f>
        <v>0</v>
      </c>
      <c r="J79" s="11">
        <f t="shared" si="42"/>
        <v>0</v>
      </c>
    </row>
    <row r="80" spans="1:10" x14ac:dyDescent="0.25">
      <c r="A80" s="4"/>
      <c r="B80" s="5"/>
      <c r="C80" s="1"/>
      <c r="D80" s="1"/>
      <c r="E80" s="1"/>
      <c r="F80" s="1"/>
      <c r="G80" s="1"/>
      <c r="H80" s="7"/>
      <c r="I80" s="1">
        <f t="shared" ref="I80" si="48">IF(COUNTA(C79:G79)=0,0,IF((COUNTIF(C79,"&lt;"&amp;C80)+COUNTIF(D79,"&lt;"&amp;D80)+COUNTIF(E79,"&lt;"&amp;E80)+COUNTIF(F79,"&lt;"&amp;F80)+COUNTIF(G79,"&lt;"&amp;G80))=3,3,1))</f>
        <v>0</v>
      </c>
      <c r="J80" s="11">
        <f t="shared" si="44"/>
        <v>0</v>
      </c>
    </row>
    <row r="81" spans="1:10" x14ac:dyDescent="0.25">
      <c r="J81" s="10"/>
    </row>
    <row r="82" spans="1:10" x14ac:dyDescent="0.25">
      <c r="A82" s="2"/>
      <c r="B82" s="6" t="s">
        <v>51</v>
      </c>
      <c r="C82" s="6" t="s">
        <v>53</v>
      </c>
      <c r="D82" s="6" t="s">
        <v>54</v>
      </c>
      <c r="E82" s="6" t="s">
        <v>55</v>
      </c>
      <c r="F82" s="6" t="s">
        <v>56</v>
      </c>
      <c r="G82" s="6" t="s">
        <v>57</v>
      </c>
      <c r="H82" s="7"/>
      <c r="I82" s="6" t="s">
        <v>83</v>
      </c>
      <c r="J82" s="6" t="s">
        <v>84</v>
      </c>
    </row>
    <row r="83" spans="1:10" x14ac:dyDescent="0.25">
      <c r="A83" s="3" t="s">
        <v>36</v>
      </c>
      <c r="B83" s="5"/>
      <c r="C83" s="1"/>
      <c r="D83" s="1"/>
      <c r="E83" s="1"/>
      <c r="F83" s="1"/>
      <c r="G83" s="1"/>
      <c r="H83" s="7"/>
      <c r="I83" s="1">
        <f t="shared" ref="I83" si="49">IF(COUNTA(C83:G83)=0,0,IF((COUNTIF(C83,"&gt;"&amp;C84)+COUNTIF(D83,"&gt;"&amp;D84)+COUNTIF(E83,"&gt;"&amp;E84)+COUNTIF(F83,"&gt;"&amp;F84)+COUNTIF(G83,"&gt;"&amp;G84))=3,3,1))</f>
        <v>0</v>
      </c>
      <c r="J83" s="11">
        <f t="shared" si="42"/>
        <v>0</v>
      </c>
    </row>
    <row r="84" spans="1:10" x14ac:dyDescent="0.25">
      <c r="A84" s="4"/>
      <c r="B84" s="5"/>
      <c r="C84" s="1"/>
      <c r="D84" s="1"/>
      <c r="E84" s="1"/>
      <c r="F84" s="1"/>
      <c r="G84" s="1"/>
      <c r="H84" s="7"/>
      <c r="I84" s="1">
        <f t="shared" ref="I84" si="50">IF(COUNTA(C83:G83)=0,0,IF((COUNTIF(C83,"&lt;"&amp;C84)+COUNTIF(D83,"&lt;"&amp;D84)+COUNTIF(E83,"&lt;"&amp;E84)+COUNTIF(F83,"&lt;"&amp;F84)+COUNTIF(G83,"&lt;"&amp;G84))=3,3,1))</f>
        <v>0</v>
      </c>
      <c r="J84" s="11">
        <f t="shared" si="44"/>
        <v>0</v>
      </c>
    </row>
    <row r="85" spans="1:10" x14ac:dyDescent="0.25">
      <c r="J85" s="10"/>
    </row>
    <row r="86" spans="1:10" x14ac:dyDescent="0.25">
      <c r="A86" s="2"/>
      <c r="B86" s="6" t="s">
        <v>51</v>
      </c>
      <c r="C86" s="6" t="s">
        <v>53</v>
      </c>
      <c r="D86" s="6" t="s">
        <v>54</v>
      </c>
      <c r="E86" s="6" t="s">
        <v>55</v>
      </c>
      <c r="F86" s="6" t="s">
        <v>56</v>
      </c>
      <c r="G86" s="6" t="s">
        <v>57</v>
      </c>
      <c r="H86" s="7"/>
      <c r="I86" s="6" t="s">
        <v>83</v>
      </c>
      <c r="J86" s="6" t="s">
        <v>84</v>
      </c>
    </row>
    <row r="87" spans="1:10" x14ac:dyDescent="0.25">
      <c r="A87" s="3" t="s">
        <v>37</v>
      </c>
      <c r="B87" s="5"/>
      <c r="C87" s="1"/>
      <c r="D87" s="1"/>
      <c r="E87" s="1"/>
      <c r="F87" s="1"/>
      <c r="G87" s="1"/>
      <c r="H87" s="7"/>
      <c r="I87" s="1">
        <f t="shared" ref="I87" si="51">IF(COUNTA(C87:G87)=0,0,IF((COUNTIF(C87,"&gt;"&amp;C88)+COUNTIF(D87,"&gt;"&amp;D88)+COUNTIF(E87,"&gt;"&amp;E88)+COUNTIF(F87,"&gt;"&amp;F88)+COUNTIF(G87,"&gt;"&amp;G88))=3,3,1))</f>
        <v>0</v>
      </c>
      <c r="J87" s="11">
        <f t="shared" si="42"/>
        <v>0</v>
      </c>
    </row>
    <row r="88" spans="1:10" x14ac:dyDescent="0.25">
      <c r="A88" s="4"/>
      <c r="B88" s="5"/>
      <c r="C88" s="1"/>
      <c r="D88" s="1"/>
      <c r="E88" s="1"/>
      <c r="F88" s="1"/>
      <c r="G88" s="1"/>
      <c r="H88" s="7"/>
      <c r="I88" s="1">
        <f t="shared" ref="I88" si="52">IF(COUNTA(C87:G87)=0,0,IF((COUNTIF(C87,"&lt;"&amp;C88)+COUNTIF(D87,"&lt;"&amp;D88)+COUNTIF(E87,"&lt;"&amp;E88)+COUNTIF(F87,"&lt;"&amp;F88)+COUNTIF(G87,"&lt;"&amp;G88))=3,3,1))</f>
        <v>0</v>
      </c>
      <c r="J88" s="11">
        <f t="shared" si="44"/>
        <v>0</v>
      </c>
    </row>
    <row r="89" spans="1:10" x14ac:dyDescent="0.25">
      <c r="J89" s="10"/>
    </row>
    <row r="90" spans="1:10" x14ac:dyDescent="0.25">
      <c r="A90" s="2"/>
      <c r="B90" s="6" t="s">
        <v>51</v>
      </c>
      <c r="C90" s="6" t="s">
        <v>53</v>
      </c>
      <c r="D90" s="6" t="s">
        <v>54</v>
      </c>
      <c r="E90" s="6" t="s">
        <v>55</v>
      </c>
      <c r="F90" s="6" t="s">
        <v>56</v>
      </c>
      <c r="G90" s="6" t="s">
        <v>57</v>
      </c>
      <c r="H90" s="7"/>
      <c r="I90" s="6" t="s">
        <v>83</v>
      </c>
      <c r="J90" s="6" t="s">
        <v>84</v>
      </c>
    </row>
    <row r="91" spans="1:10" x14ac:dyDescent="0.25">
      <c r="A91" s="3" t="s">
        <v>38</v>
      </c>
      <c r="B91" s="5"/>
      <c r="C91" s="1"/>
      <c r="D91" s="1"/>
      <c r="E91" s="1"/>
      <c r="F91" s="1"/>
      <c r="G91" s="1"/>
      <c r="H91" s="7"/>
      <c r="I91" s="1">
        <f t="shared" ref="I91" si="53">IF(COUNTA(C91:G91)=0,0,IF((COUNTIF(C91,"&gt;"&amp;C92)+COUNTIF(D91,"&gt;"&amp;D92)+COUNTIF(E91,"&gt;"&amp;E92)+COUNTIF(F91,"&gt;"&amp;F92)+COUNTIF(G91,"&gt;"&amp;G92))=3,3,1))</f>
        <v>0</v>
      </c>
      <c r="J91" s="11">
        <f t="shared" si="42"/>
        <v>0</v>
      </c>
    </row>
    <row r="92" spans="1:10" x14ac:dyDescent="0.25">
      <c r="A92" s="4"/>
      <c r="B92" s="5"/>
      <c r="C92" s="1"/>
      <c r="D92" s="1"/>
      <c r="E92" s="1"/>
      <c r="F92" s="1"/>
      <c r="G92" s="1"/>
      <c r="H92" s="7"/>
      <c r="I92" s="1">
        <f t="shared" ref="I92" si="54">IF(COUNTA(C91:G91)=0,0,IF((COUNTIF(C91,"&lt;"&amp;C92)+COUNTIF(D91,"&lt;"&amp;D92)+COUNTIF(E91,"&lt;"&amp;E92)+COUNTIF(F91,"&lt;"&amp;F92)+COUNTIF(G91,"&lt;"&amp;G92))=3,3,1))</f>
        <v>0</v>
      </c>
      <c r="J92" s="11">
        <f t="shared" si="44"/>
        <v>0</v>
      </c>
    </row>
    <row r="93" spans="1:10" x14ac:dyDescent="0.25">
      <c r="J93" s="10"/>
    </row>
    <row r="94" spans="1:10" x14ac:dyDescent="0.25">
      <c r="A94" s="2"/>
      <c r="B94" s="6" t="s">
        <v>51</v>
      </c>
      <c r="C94" s="6" t="s">
        <v>53</v>
      </c>
      <c r="D94" s="6" t="s">
        <v>54</v>
      </c>
      <c r="E94" s="6" t="s">
        <v>55</v>
      </c>
      <c r="F94" s="6" t="s">
        <v>56</v>
      </c>
      <c r="G94" s="6" t="s">
        <v>57</v>
      </c>
      <c r="H94" s="7"/>
      <c r="I94" s="6" t="s">
        <v>83</v>
      </c>
      <c r="J94" s="6" t="s">
        <v>84</v>
      </c>
    </row>
    <row r="95" spans="1:10" x14ac:dyDescent="0.25">
      <c r="A95" s="3" t="s">
        <v>39</v>
      </c>
      <c r="B95" s="5"/>
      <c r="C95" s="1"/>
      <c r="D95" s="1"/>
      <c r="E95" s="1"/>
      <c r="F95" s="1"/>
      <c r="G95" s="1"/>
      <c r="H95" s="7"/>
      <c r="I95" s="1">
        <f t="shared" ref="I95" si="55">IF(COUNTA(C95:G95)=0,0,IF((COUNTIF(C95,"&gt;"&amp;C96)+COUNTIF(D95,"&gt;"&amp;D96)+COUNTIF(E95,"&gt;"&amp;E96)+COUNTIF(F95,"&gt;"&amp;F96)+COUNTIF(G95,"&gt;"&amp;G96))=3,3,1))</f>
        <v>0</v>
      </c>
      <c r="J95" s="11">
        <f t="shared" si="42"/>
        <v>0</v>
      </c>
    </row>
    <row r="96" spans="1:10" x14ac:dyDescent="0.25">
      <c r="A96" s="4"/>
      <c r="B96" s="5"/>
      <c r="C96" s="1"/>
      <c r="D96" s="1"/>
      <c r="E96" s="1"/>
      <c r="F96" s="1"/>
      <c r="G96" s="1"/>
      <c r="H96" s="7"/>
      <c r="I96" s="1">
        <f t="shared" ref="I96" si="56">IF(COUNTA(C95:G95)=0,0,IF((COUNTIF(C95,"&lt;"&amp;C96)+COUNTIF(D95,"&lt;"&amp;D96)+COUNTIF(E95,"&lt;"&amp;E96)+COUNTIF(F95,"&lt;"&amp;F96)+COUNTIF(G95,"&lt;"&amp;G96))=3,3,1))</f>
        <v>0</v>
      </c>
      <c r="J96" s="11">
        <f t="shared" si="44"/>
        <v>0</v>
      </c>
    </row>
    <row r="97" spans="1:10" x14ac:dyDescent="0.25">
      <c r="J97" s="10"/>
    </row>
    <row r="98" spans="1:10" x14ac:dyDescent="0.25">
      <c r="A98" s="2"/>
      <c r="B98" s="6" t="s">
        <v>51</v>
      </c>
      <c r="C98" s="6" t="s">
        <v>53</v>
      </c>
      <c r="D98" s="6" t="s">
        <v>54</v>
      </c>
      <c r="E98" s="6" t="s">
        <v>55</v>
      </c>
      <c r="F98" s="6" t="s">
        <v>56</v>
      </c>
      <c r="G98" s="6" t="s">
        <v>57</v>
      </c>
      <c r="H98" s="7"/>
      <c r="I98" s="6" t="s">
        <v>83</v>
      </c>
      <c r="J98" s="6" t="s">
        <v>84</v>
      </c>
    </row>
    <row r="99" spans="1:10" x14ac:dyDescent="0.25">
      <c r="A99" s="3" t="s">
        <v>40</v>
      </c>
      <c r="B99" s="5"/>
      <c r="C99" s="1"/>
      <c r="D99" s="1"/>
      <c r="E99" s="1"/>
      <c r="F99" s="1"/>
      <c r="G99" s="1"/>
      <c r="H99" s="7"/>
      <c r="I99" s="1">
        <f t="shared" ref="I99" si="57">IF(COUNTA(C99:G99)=0,0,IF((COUNTIF(C99,"&gt;"&amp;C100)+COUNTIF(D99,"&gt;"&amp;D100)+COUNTIF(E99,"&gt;"&amp;E100)+COUNTIF(F99,"&gt;"&amp;F100)+COUNTIF(G99,"&gt;"&amp;G100))=3,3,1))</f>
        <v>0</v>
      </c>
      <c r="J99" s="11">
        <f t="shared" si="42"/>
        <v>0</v>
      </c>
    </row>
    <row r="100" spans="1:10" x14ac:dyDescent="0.25">
      <c r="A100" s="4"/>
      <c r="B100" s="5"/>
      <c r="C100" s="1"/>
      <c r="D100" s="1"/>
      <c r="E100" s="1"/>
      <c r="F100" s="1"/>
      <c r="G100" s="1"/>
      <c r="H100" s="7"/>
      <c r="I100" s="1">
        <f t="shared" ref="I100" si="58">IF(COUNTA(C99:G99)=0,0,IF((COUNTIF(C99,"&lt;"&amp;C100)+COUNTIF(D99,"&lt;"&amp;D100)+COUNTIF(E99,"&lt;"&amp;E100)+COUNTIF(F99,"&lt;"&amp;F100)+COUNTIF(G99,"&lt;"&amp;G100))=3,3,1))</f>
        <v>0</v>
      </c>
      <c r="J100" s="11">
        <f t="shared" si="44"/>
        <v>0</v>
      </c>
    </row>
    <row r="101" spans="1:10" x14ac:dyDescent="0.25">
      <c r="J101" s="10"/>
    </row>
    <row r="102" spans="1:10" x14ac:dyDescent="0.25">
      <c r="A102" s="2"/>
      <c r="B102" s="6" t="s">
        <v>51</v>
      </c>
      <c r="C102" s="6" t="s">
        <v>53</v>
      </c>
      <c r="D102" s="6" t="s">
        <v>54</v>
      </c>
      <c r="E102" s="6" t="s">
        <v>55</v>
      </c>
      <c r="F102" s="6" t="s">
        <v>56</v>
      </c>
      <c r="G102" s="6" t="s">
        <v>57</v>
      </c>
      <c r="H102" s="7"/>
      <c r="I102" s="6" t="s">
        <v>83</v>
      </c>
      <c r="J102" s="6" t="s">
        <v>84</v>
      </c>
    </row>
    <row r="103" spans="1:10" x14ac:dyDescent="0.25">
      <c r="A103" s="3" t="s">
        <v>41</v>
      </c>
      <c r="B103" s="5"/>
      <c r="C103" s="1"/>
      <c r="D103" s="1"/>
      <c r="E103" s="1"/>
      <c r="F103" s="1"/>
      <c r="G103" s="1"/>
      <c r="H103" s="7"/>
      <c r="I103" s="1">
        <f t="shared" ref="I103" si="59">IF(COUNTA(C103:G103)=0,0,IF((COUNTIF(C103,"&gt;"&amp;C104)+COUNTIF(D103,"&gt;"&amp;D104)+COUNTIF(E103,"&gt;"&amp;E104)+COUNTIF(F103,"&gt;"&amp;F104)+COUNTIF(G103,"&gt;"&amp;G104))=3,3,1))</f>
        <v>0</v>
      </c>
      <c r="J103" s="11">
        <f t="shared" si="42"/>
        <v>0</v>
      </c>
    </row>
    <row r="104" spans="1:10" x14ac:dyDescent="0.25">
      <c r="A104" s="4"/>
      <c r="B104" s="5"/>
      <c r="C104" s="1"/>
      <c r="D104" s="1"/>
      <c r="E104" s="1"/>
      <c r="F104" s="1"/>
      <c r="G104" s="1"/>
      <c r="H104" s="7"/>
      <c r="I104" s="1">
        <f t="shared" ref="I104" si="60">IF(COUNTA(C103:G103)=0,0,IF((COUNTIF(C103,"&lt;"&amp;C104)+COUNTIF(D103,"&lt;"&amp;D104)+COUNTIF(E103,"&lt;"&amp;E104)+COUNTIF(F103,"&lt;"&amp;F104)+COUNTIF(G103,"&lt;"&amp;G104))=3,3,1))</f>
        <v>0</v>
      </c>
      <c r="J104" s="11">
        <f t="shared" si="44"/>
        <v>0</v>
      </c>
    </row>
    <row r="105" spans="1:10" x14ac:dyDescent="0.25">
      <c r="J105" s="10"/>
    </row>
    <row r="106" spans="1:10" x14ac:dyDescent="0.25">
      <c r="A106" s="2"/>
      <c r="B106" s="6" t="s">
        <v>51</v>
      </c>
      <c r="C106" s="6" t="s">
        <v>53</v>
      </c>
      <c r="D106" s="6" t="s">
        <v>54</v>
      </c>
      <c r="E106" s="6" t="s">
        <v>55</v>
      </c>
      <c r="F106" s="6" t="s">
        <v>56</v>
      </c>
      <c r="G106" s="6" t="s">
        <v>57</v>
      </c>
      <c r="H106" s="7"/>
      <c r="I106" s="6" t="s">
        <v>83</v>
      </c>
      <c r="J106" s="6" t="s">
        <v>84</v>
      </c>
    </row>
    <row r="107" spans="1:10" x14ac:dyDescent="0.25">
      <c r="A107" s="3" t="s">
        <v>42</v>
      </c>
      <c r="B107" s="5"/>
      <c r="C107" s="1"/>
      <c r="D107" s="1"/>
      <c r="E107" s="1"/>
      <c r="F107" s="1"/>
      <c r="G107" s="1"/>
      <c r="H107" s="7"/>
      <c r="I107" s="1">
        <f t="shared" ref="I107" si="61">IF(COUNTA(C107:G107)=0,0,IF((COUNTIF(C107,"&gt;"&amp;C108)+COUNTIF(D107,"&gt;"&amp;D108)+COUNTIF(E107,"&gt;"&amp;E108)+COUNTIF(F107,"&gt;"&amp;F108)+COUNTIF(G107,"&gt;"&amp;G108))=3,3,1))</f>
        <v>0</v>
      </c>
      <c r="J107" s="11">
        <f t="shared" si="42"/>
        <v>0</v>
      </c>
    </row>
    <row r="108" spans="1:10" x14ac:dyDescent="0.25">
      <c r="A108" s="4"/>
      <c r="B108" s="5"/>
      <c r="C108" s="1"/>
      <c r="D108" s="1"/>
      <c r="E108" s="1"/>
      <c r="F108" s="1"/>
      <c r="G108" s="1"/>
      <c r="H108" s="7"/>
      <c r="I108" s="1">
        <f t="shared" ref="I108" si="62">IF(COUNTA(C107:G107)=0,0,IF((COUNTIF(C107,"&lt;"&amp;C108)+COUNTIF(D107,"&lt;"&amp;D108)+COUNTIF(E107,"&lt;"&amp;E108)+COUNTIF(F107,"&lt;"&amp;F108)+COUNTIF(G107,"&lt;"&amp;G108))=3,3,1))</f>
        <v>0</v>
      </c>
      <c r="J108" s="11">
        <f t="shared" si="44"/>
        <v>0</v>
      </c>
    </row>
    <row r="109" spans="1:10" x14ac:dyDescent="0.25">
      <c r="J109" s="10"/>
    </row>
    <row r="110" spans="1:10" x14ac:dyDescent="0.25">
      <c r="A110" s="2"/>
      <c r="B110" s="6" t="s">
        <v>51</v>
      </c>
      <c r="C110" s="6" t="s">
        <v>53</v>
      </c>
      <c r="D110" s="6" t="s">
        <v>54</v>
      </c>
      <c r="E110" s="6" t="s">
        <v>55</v>
      </c>
      <c r="F110" s="6" t="s">
        <v>56</v>
      </c>
      <c r="G110" s="6" t="s">
        <v>57</v>
      </c>
      <c r="H110" s="7"/>
      <c r="I110" s="6" t="s">
        <v>83</v>
      </c>
      <c r="J110" s="6" t="s">
        <v>84</v>
      </c>
    </row>
    <row r="111" spans="1:10" x14ac:dyDescent="0.25">
      <c r="A111" s="3" t="s">
        <v>43</v>
      </c>
      <c r="B111" s="5"/>
      <c r="C111" s="1"/>
      <c r="D111" s="1"/>
      <c r="E111" s="1"/>
      <c r="F111" s="1"/>
      <c r="G111" s="1"/>
      <c r="H111" s="7"/>
      <c r="I111" s="1">
        <f t="shared" ref="I111" si="63">IF(COUNTA(C111:G111)=0,0,IF((COUNTIF(C111,"&gt;"&amp;C112)+COUNTIF(D111,"&gt;"&amp;D112)+COUNTIF(E111,"&gt;"&amp;E112)+COUNTIF(F111,"&gt;"&amp;F112)+COUNTIF(G111,"&gt;"&amp;G112))=3,3,1))</f>
        <v>0</v>
      </c>
      <c r="J111" s="11">
        <f t="shared" si="42"/>
        <v>0</v>
      </c>
    </row>
    <row r="112" spans="1:10" x14ac:dyDescent="0.25">
      <c r="A112" s="4"/>
      <c r="B112" s="5"/>
      <c r="C112" s="1"/>
      <c r="D112" s="1"/>
      <c r="E112" s="1"/>
      <c r="F112" s="1"/>
      <c r="G112" s="1"/>
      <c r="H112" s="7"/>
      <c r="I112" s="1">
        <f t="shared" ref="I112" si="64">IF(COUNTA(C111:G111)=0,0,IF((COUNTIF(C111,"&lt;"&amp;C112)+COUNTIF(D111,"&lt;"&amp;D112)+COUNTIF(E111,"&lt;"&amp;E112)+COUNTIF(F111,"&lt;"&amp;F112)+COUNTIF(G111,"&lt;"&amp;G112))=3,3,1))</f>
        <v>0</v>
      </c>
      <c r="J112" s="11">
        <f t="shared" si="44"/>
        <v>0</v>
      </c>
    </row>
    <row r="113" spans="1:10" x14ac:dyDescent="0.25">
      <c r="J113" s="10"/>
    </row>
    <row r="114" spans="1:10" x14ac:dyDescent="0.25">
      <c r="A114" s="2"/>
      <c r="B114" s="6" t="s">
        <v>51</v>
      </c>
      <c r="C114" s="6" t="s">
        <v>53</v>
      </c>
      <c r="D114" s="6" t="s">
        <v>54</v>
      </c>
      <c r="E114" s="6" t="s">
        <v>55</v>
      </c>
      <c r="F114" s="6" t="s">
        <v>56</v>
      </c>
      <c r="G114" s="6" t="s">
        <v>57</v>
      </c>
      <c r="H114" s="7"/>
      <c r="I114" s="6" t="s">
        <v>83</v>
      </c>
      <c r="J114" s="6" t="s">
        <v>84</v>
      </c>
    </row>
    <row r="115" spans="1:10" x14ac:dyDescent="0.25">
      <c r="A115" s="3" t="s">
        <v>44</v>
      </c>
      <c r="B115" s="5"/>
      <c r="C115" s="1"/>
      <c r="D115" s="1"/>
      <c r="E115" s="1"/>
      <c r="F115" s="1"/>
      <c r="G115" s="1"/>
      <c r="H115" s="7"/>
      <c r="I115" s="1">
        <f t="shared" ref="I115" si="65">IF(COUNTA(C115:G115)=0,0,IF((COUNTIF(C115,"&gt;"&amp;C116)+COUNTIF(D115,"&gt;"&amp;D116)+COUNTIF(E115,"&gt;"&amp;E116)+COUNTIF(F115,"&gt;"&amp;F116)+COUNTIF(G115,"&gt;"&amp;G116))=3,3,1))</f>
        <v>0</v>
      </c>
      <c r="J115" s="11">
        <f t="shared" si="42"/>
        <v>0</v>
      </c>
    </row>
    <row r="116" spans="1:10" x14ac:dyDescent="0.25">
      <c r="A116" s="4"/>
      <c r="B116" s="5"/>
      <c r="C116" s="1"/>
      <c r="D116" s="1"/>
      <c r="E116" s="1"/>
      <c r="F116" s="1"/>
      <c r="G116" s="1"/>
      <c r="H116" s="7"/>
      <c r="I116" s="1">
        <f t="shared" ref="I116" si="66">IF(COUNTA(C115:G115)=0,0,IF((COUNTIF(C115,"&lt;"&amp;C116)+COUNTIF(D115,"&lt;"&amp;D116)+COUNTIF(E115,"&lt;"&amp;E116)+COUNTIF(F115,"&lt;"&amp;F116)+COUNTIF(G115,"&lt;"&amp;G116))=3,3,1))</f>
        <v>0</v>
      </c>
      <c r="J116" s="11">
        <f t="shared" si="44"/>
        <v>0</v>
      </c>
    </row>
    <row r="117" spans="1:10" x14ac:dyDescent="0.25">
      <c r="J117" s="10"/>
    </row>
    <row r="118" spans="1:10" x14ac:dyDescent="0.25">
      <c r="A118" s="2"/>
      <c r="B118" s="6" t="s">
        <v>51</v>
      </c>
      <c r="C118" s="6" t="s">
        <v>53</v>
      </c>
      <c r="D118" s="6" t="s">
        <v>54</v>
      </c>
      <c r="E118" s="6" t="s">
        <v>55</v>
      </c>
      <c r="F118" s="6" t="s">
        <v>56</v>
      </c>
      <c r="G118" s="6" t="s">
        <v>57</v>
      </c>
      <c r="H118" s="7"/>
      <c r="I118" s="6" t="s">
        <v>83</v>
      </c>
      <c r="J118" s="6" t="s">
        <v>84</v>
      </c>
    </row>
    <row r="119" spans="1:10" x14ac:dyDescent="0.25">
      <c r="A119" s="3" t="s">
        <v>45</v>
      </c>
      <c r="B119" s="5"/>
      <c r="C119" s="1"/>
      <c r="D119" s="1"/>
      <c r="E119" s="1"/>
      <c r="F119" s="1"/>
      <c r="G119" s="1"/>
      <c r="H119" s="7"/>
      <c r="I119" s="1">
        <f t="shared" ref="I119" si="67">IF(COUNTA(C119:G119)=0,0,IF((COUNTIF(C119,"&gt;"&amp;C120)+COUNTIF(D119,"&gt;"&amp;D120)+COUNTIF(E119,"&gt;"&amp;E120)+COUNTIF(F119,"&gt;"&amp;F120)+COUNTIF(G119,"&gt;"&amp;G120))=3,3,1))</f>
        <v>0</v>
      </c>
      <c r="J119" s="11">
        <f t="shared" si="42"/>
        <v>0</v>
      </c>
    </row>
    <row r="120" spans="1:10" x14ac:dyDescent="0.25">
      <c r="A120" s="4"/>
      <c r="B120" s="5"/>
      <c r="C120" s="1"/>
      <c r="D120" s="1"/>
      <c r="E120" s="1"/>
      <c r="F120" s="1"/>
      <c r="G120" s="1"/>
      <c r="H120" s="7"/>
      <c r="I120" s="1">
        <f t="shared" ref="I120" si="68">IF(COUNTA(C119:G119)=0,0,IF((COUNTIF(C119,"&lt;"&amp;C120)+COUNTIF(D119,"&lt;"&amp;D120)+COUNTIF(E119,"&lt;"&amp;E120)+COUNTIF(F119,"&lt;"&amp;F120)+COUNTIF(G119,"&lt;"&amp;G120))=3,3,1))</f>
        <v>0</v>
      </c>
      <c r="J120" s="11">
        <f t="shared" si="44"/>
        <v>0</v>
      </c>
    </row>
    <row r="121" spans="1:10" x14ac:dyDescent="0.25">
      <c r="J121" s="10"/>
    </row>
    <row r="122" spans="1:10" x14ac:dyDescent="0.25">
      <c r="A122" s="2"/>
      <c r="B122" s="6" t="s">
        <v>51</v>
      </c>
      <c r="C122" s="6" t="s">
        <v>53</v>
      </c>
      <c r="D122" s="6" t="s">
        <v>54</v>
      </c>
      <c r="E122" s="6" t="s">
        <v>55</v>
      </c>
      <c r="F122" s="6" t="s">
        <v>56</v>
      </c>
      <c r="G122" s="6" t="s">
        <v>57</v>
      </c>
      <c r="H122" s="7"/>
      <c r="I122" s="6" t="s">
        <v>83</v>
      </c>
      <c r="J122" s="6" t="s">
        <v>84</v>
      </c>
    </row>
    <row r="123" spans="1:10" x14ac:dyDescent="0.25">
      <c r="A123" s="3" t="s">
        <v>46</v>
      </c>
      <c r="B123" s="5"/>
      <c r="C123" s="1"/>
      <c r="D123" s="1"/>
      <c r="E123" s="1"/>
      <c r="F123" s="1"/>
      <c r="G123" s="1"/>
      <c r="H123" s="7"/>
      <c r="I123" s="1">
        <f t="shared" ref="I123" si="69">IF(COUNTA(C123:G123)=0,0,IF((COUNTIF(C123,"&gt;"&amp;C124)+COUNTIF(D123,"&gt;"&amp;D124)+COUNTIF(E123,"&gt;"&amp;E124)+COUNTIF(F123,"&gt;"&amp;F124)+COUNTIF(G123,"&gt;"&amp;G124))=3,3,1))</f>
        <v>0</v>
      </c>
      <c r="J123" s="11">
        <f t="shared" si="42"/>
        <v>0</v>
      </c>
    </row>
    <row r="124" spans="1:10" x14ac:dyDescent="0.25">
      <c r="A124" s="4"/>
      <c r="B124" s="5"/>
      <c r="C124" s="1"/>
      <c r="D124" s="1"/>
      <c r="E124" s="1"/>
      <c r="F124" s="1"/>
      <c r="G124" s="1"/>
      <c r="H124" s="7"/>
      <c r="I124" s="1">
        <f t="shared" ref="I124" si="70">IF(COUNTA(C123:G123)=0,0,IF((COUNTIF(C123,"&lt;"&amp;C124)+COUNTIF(D123,"&lt;"&amp;D124)+COUNTIF(E123,"&lt;"&amp;E124)+COUNTIF(F123,"&lt;"&amp;F124)+COUNTIF(G123,"&lt;"&amp;G124))=3,3,1))</f>
        <v>0</v>
      </c>
      <c r="J124" s="11">
        <f t="shared" si="44"/>
        <v>0</v>
      </c>
    </row>
    <row r="125" spans="1:10" x14ac:dyDescent="0.25">
      <c r="J125" s="10"/>
    </row>
    <row r="126" spans="1:10" x14ac:dyDescent="0.25">
      <c r="A126" s="2"/>
      <c r="B126" s="6" t="s">
        <v>51</v>
      </c>
      <c r="C126" s="6" t="s">
        <v>53</v>
      </c>
      <c r="D126" s="6" t="s">
        <v>54</v>
      </c>
      <c r="E126" s="6" t="s">
        <v>55</v>
      </c>
      <c r="F126" s="6" t="s">
        <v>56</v>
      </c>
      <c r="G126" s="6" t="s">
        <v>57</v>
      </c>
      <c r="H126" s="7"/>
      <c r="I126" s="6" t="s">
        <v>83</v>
      </c>
      <c r="J126" s="6" t="s">
        <v>84</v>
      </c>
    </row>
    <row r="127" spans="1:10" x14ac:dyDescent="0.25">
      <c r="A127" s="3" t="s">
        <v>47</v>
      </c>
      <c r="B127" s="5"/>
      <c r="C127" s="1"/>
      <c r="D127" s="1"/>
      <c r="E127" s="1"/>
      <c r="F127" s="1"/>
      <c r="G127" s="1"/>
      <c r="H127" s="7"/>
      <c r="I127" s="1">
        <f t="shared" ref="I127" si="71">IF(COUNTA(C127:G127)=0,0,IF((COUNTIF(C127,"&gt;"&amp;C128)+COUNTIF(D127,"&gt;"&amp;D128)+COUNTIF(E127,"&gt;"&amp;E128)+COUNTIF(F127,"&gt;"&amp;F128)+COUNTIF(G127,"&gt;"&amp;G128))=3,3,1))</f>
        <v>0</v>
      </c>
      <c r="J127" s="11">
        <f t="shared" si="42"/>
        <v>0</v>
      </c>
    </row>
    <row r="128" spans="1:10" x14ac:dyDescent="0.25">
      <c r="A128" s="4"/>
      <c r="B128" s="5"/>
      <c r="C128" s="1"/>
      <c r="D128" s="1"/>
      <c r="E128" s="1"/>
      <c r="F128" s="1"/>
      <c r="G128" s="1"/>
      <c r="H128" s="7"/>
      <c r="I128" s="1">
        <f t="shared" ref="I128" si="72">IF(COUNTA(C127:G127)=0,0,IF((COUNTIF(C127,"&lt;"&amp;C128)+COUNTIF(D127,"&lt;"&amp;D128)+COUNTIF(E127,"&lt;"&amp;E128)+COUNTIF(F127,"&lt;"&amp;F128)+COUNTIF(G127,"&lt;"&amp;G128))=3,3,1))</f>
        <v>0</v>
      </c>
      <c r="J128" s="11">
        <f t="shared" si="44"/>
        <v>0</v>
      </c>
    </row>
    <row r="129" spans="1:10" x14ac:dyDescent="0.25">
      <c r="J129" s="10"/>
    </row>
    <row r="130" spans="1:10" x14ac:dyDescent="0.25">
      <c r="A130" s="2"/>
      <c r="B130" s="6" t="s">
        <v>51</v>
      </c>
      <c r="C130" s="6" t="s">
        <v>53</v>
      </c>
      <c r="D130" s="6" t="s">
        <v>54</v>
      </c>
      <c r="E130" s="6" t="s">
        <v>55</v>
      </c>
      <c r="F130" s="6" t="s">
        <v>56</v>
      </c>
      <c r="G130" s="6" t="s">
        <v>57</v>
      </c>
      <c r="H130" s="7"/>
      <c r="I130" s="6" t="s">
        <v>83</v>
      </c>
      <c r="J130" s="6" t="s">
        <v>84</v>
      </c>
    </row>
    <row r="131" spans="1:10" x14ac:dyDescent="0.25">
      <c r="A131" s="3" t="s">
        <v>48</v>
      </c>
      <c r="B131" s="5"/>
      <c r="C131" s="1"/>
      <c r="D131" s="1"/>
      <c r="E131" s="1"/>
      <c r="F131" s="1"/>
      <c r="G131" s="1"/>
      <c r="H131" s="7"/>
      <c r="I131" s="1">
        <f t="shared" ref="I131" si="73">IF(COUNTA(C131:G131)=0,0,IF((COUNTIF(C131,"&gt;"&amp;C132)+COUNTIF(D131,"&gt;"&amp;D132)+COUNTIF(E131,"&gt;"&amp;E132)+COUNTIF(F131,"&gt;"&amp;F132)+COUNTIF(G131,"&gt;"&amp;G132))=3,3,1))</f>
        <v>0</v>
      </c>
      <c r="J131" s="11">
        <f t="shared" si="42"/>
        <v>0</v>
      </c>
    </row>
    <row r="132" spans="1:10" x14ac:dyDescent="0.25">
      <c r="A132" s="4"/>
      <c r="B132" s="5"/>
      <c r="C132" s="1"/>
      <c r="D132" s="1"/>
      <c r="E132" s="1"/>
      <c r="F132" s="1"/>
      <c r="G132" s="1"/>
      <c r="H132" s="7"/>
      <c r="I132" s="1">
        <f t="shared" ref="I132" si="74">IF(COUNTA(C131:G131)=0,0,IF((COUNTIF(C131,"&lt;"&amp;C132)+COUNTIF(D131,"&lt;"&amp;D132)+COUNTIF(E131,"&lt;"&amp;E132)+COUNTIF(F131,"&lt;"&amp;F132)+COUNTIF(G131,"&lt;"&amp;G132))=3,3,1))</f>
        <v>0</v>
      </c>
      <c r="J132" s="11">
        <f t="shared" si="44"/>
        <v>0</v>
      </c>
    </row>
    <row r="133" spans="1:10" x14ac:dyDescent="0.25">
      <c r="J133" s="10"/>
    </row>
    <row r="134" spans="1:10" x14ac:dyDescent="0.25">
      <c r="A134" s="2"/>
      <c r="B134" s="6" t="s">
        <v>51</v>
      </c>
      <c r="C134" s="6" t="s">
        <v>53</v>
      </c>
      <c r="D134" s="6" t="s">
        <v>54</v>
      </c>
      <c r="E134" s="6" t="s">
        <v>55</v>
      </c>
      <c r="F134" s="6" t="s">
        <v>56</v>
      </c>
      <c r="G134" s="6" t="s">
        <v>57</v>
      </c>
      <c r="H134" s="7"/>
      <c r="I134" s="6" t="s">
        <v>83</v>
      </c>
      <c r="J134" s="6" t="s">
        <v>84</v>
      </c>
    </row>
    <row r="135" spans="1:10" x14ac:dyDescent="0.25">
      <c r="A135" s="3" t="s">
        <v>49</v>
      </c>
      <c r="B135" s="5"/>
      <c r="C135" s="1"/>
      <c r="D135" s="1"/>
      <c r="E135" s="1"/>
      <c r="F135" s="1"/>
      <c r="G135" s="1"/>
      <c r="H135" s="7"/>
      <c r="I135" s="1">
        <f t="shared" ref="I135" si="75">IF(COUNTA(C135:G135)=0,0,IF((COUNTIF(C135,"&gt;"&amp;C136)+COUNTIF(D135,"&gt;"&amp;D136)+COUNTIF(E135,"&gt;"&amp;E136)+COUNTIF(F135,"&gt;"&amp;F136)+COUNTIF(G135,"&gt;"&amp;G136))=3,3,1))</f>
        <v>0</v>
      </c>
      <c r="J135" s="11">
        <f t="shared" ref="J135:J195" si="76">SUM(C135:G135)-SUM(C136:G136)</f>
        <v>0</v>
      </c>
    </row>
    <row r="136" spans="1:10" x14ac:dyDescent="0.25">
      <c r="A136" s="4"/>
      <c r="B136" s="5"/>
      <c r="C136" s="1"/>
      <c r="D136" s="1"/>
      <c r="E136" s="1"/>
      <c r="F136" s="1"/>
      <c r="G136" s="1"/>
      <c r="H136" s="7"/>
      <c r="I136" s="1">
        <f t="shared" ref="I136" si="77">IF(COUNTA(C135:G135)=0,0,IF((COUNTIF(C135,"&lt;"&amp;C136)+COUNTIF(D135,"&lt;"&amp;D136)+COUNTIF(E135,"&lt;"&amp;E136)+COUNTIF(F135,"&lt;"&amp;F136)+COUNTIF(G135,"&lt;"&amp;G136))=3,3,1))</f>
        <v>0</v>
      </c>
      <c r="J136" s="11">
        <f t="shared" ref="J136:J196" si="78">SUM(C136:G136)-SUM(C135:G135)</f>
        <v>0</v>
      </c>
    </row>
    <row r="137" spans="1:10" x14ac:dyDescent="0.25">
      <c r="J137" s="10"/>
    </row>
    <row r="138" spans="1:10" x14ac:dyDescent="0.25">
      <c r="A138" s="2"/>
      <c r="B138" s="6" t="s">
        <v>51</v>
      </c>
      <c r="C138" s="6" t="s">
        <v>53</v>
      </c>
      <c r="D138" s="6" t="s">
        <v>54</v>
      </c>
      <c r="E138" s="6" t="s">
        <v>55</v>
      </c>
      <c r="F138" s="6" t="s">
        <v>56</v>
      </c>
      <c r="G138" s="6" t="s">
        <v>57</v>
      </c>
      <c r="H138" s="7"/>
      <c r="I138" s="6" t="s">
        <v>83</v>
      </c>
      <c r="J138" s="6" t="s">
        <v>84</v>
      </c>
    </row>
    <row r="139" spans="1:10" x14ac:dyDescent="0.25">
      <c r="A139" s="3" t="s">
        <v>50</v>
      </c>
      <c r="B139" s="5"/>
      <c r="C139" s="1"/>
      <c r="D139" s="1"/>
      <c r="E139" s="1"/>
      <c r="F139" s="1"/>
      <c r="G139" s="1"/>
      <c r="H139" s="7"/>
      <c r="I139" s="1">
        <f t="shared" ref="I139" si="79">IF(COUNTA(C139:G139)=0,0,IF((COUNTIF(C139,"&gt;"&amp;C140)+COUNTIF(D139,"&gt;"&amp;D140)+COUNTIF(E139,"&gt;"&amp;E140)+COUNTIF(F139,"&gt;"&amp;F140)+COUNTIF(G139,"&gt;"&amp;G140))=3,3,1))</f>
        <v>0</v>
      </c>
      <c r="J139" s="11">
        <f t="shared" si="76"/>
        <v>0</v>
      </c>
    </row>
    <row r="140" spans="1:10" x14ac:dyDescent="0.25">
      <c r="A140" s="4"/>
      <c r="B140" s="5"/>
      <c r="C140" s="1"/>
      <c r="D140" s="1"/>
      <c r="E140" s="1"/>
      <c r="F140" s="1"/>
      <c r="G140" s="1"/>
      <c r="H140" s="7"/>
      <c r="I140" s="1">
        <f t="shared" ref="I140" si="80">IF(COUNTA(C139:G139)=0,0,IF((COUNTIF(C139,"&lt;"&amp;C140)+COUNTIF(D139,"&lt;"&amp;D140)+COUNTIF(E139,"&lt;"&amp;E140)+COUNTIF(F139,"&lt;"&amp;F140)+COUNTIF(G139,"&lt;"&amp;G140))=3,3,1))</f>
        <v>0</v>
      </c>
      <c r="J140" s="11">
        <f t="shared" si="78"/>
        <v>0</v>
      </c>
    </row>
    <row r="141" spans="1:10" x14ac:dyDescent="0.25">
      <c r="J141" s="10"/>
    </row>
    <row r="142" spans="1:10" x14ac:dyDescent="0.25">
      <c r="A142" s="2"/>
      <c r="B142" s="6" t="s">
        <v>51</v>
      </c>
      <c r="C142" s="6" t="s">
        <v>53</v>
      </c>
      <c r="D142" s="6" t="s">
        <v>54</v>
      </c>
      <c r="E142" s="6" t="s">
        <v>55</v>
      </c>
      <c r="F142" s="6" t="s">
        <v>56</v>
      </c>
      <c r="G142" s="6" t="s">
        <v>57</v>
      </c>
      <c r="H142" s="7"/>
      <c r="I142" s="6" t="s">
        <v>83</v>
      </c>
      <c r="J142" s="6" t="s">
        <v>84</v>
      </c>
    </row>
    <row r="143" spans="1:10" x14ac:dyDescent="0.25">
      <c r="A143" s="3" t="s">
        <v>58</v>
      </c>
      <c r="B143" s="5"/>
      <c r="C143" s="1"/>
      <c r="D143" s="1"/>
      <c r="E143" s="1"/>
      <c r="F143" s="1"/>
      <c r="G143" s="1"/>
      <c r="H143" s="7"/>
      <c r="I143" s="1">
        <f t="shared" ref="I143" si="81">IF(COUNTA(C143:G143)=0,0,IF((COUNTIF(C143,"&gt;"&amp;C144)+COUNTIF(D143,"&gt;"&amp;D144)+COUNTIF(E143,"&gt;"&amp;E144)+COUNTIF(F143,"&gt;"&amp;F144)+COUNTIF(G143,"&gt;"&amp;G144))=3,3,1))</f>
        <v>0</v>
      </c>
      <c r="J143" s="11">
        <f t="shared" si="76"/>
        <v>0</v>
      </c>
    </row>
    <row r="144" spans="1:10" x14ac:dyDescent="0.25">
      <c r="A144" s="4"/>
      <c r="B144" s="5"/>
      <c r="C144" s="1"/>
      <c r="D144" s="1"/>
      <c r="E144" s="1"/>
      <c r="F144" s="1"/>
      <c r="G144" s="1"/>
      <c r="H144" s="7"/>
      <c r="I144" s="1">
        <f t="shared" ref="I144" si="82">IF(COUNTA(C143:G143)=0,0,IF((COUNTIF(C143,"&lt;"&amp;C144)+COUNTIF(D143,"&lt;"&amp;D144)+COUNTIF(E143,"&lt;"&amp;E144)+COUNTIF(F143,"&lt;"&amp;F144)+COUNTIF(G143,"&lt;"&amp;G144))=3,3,1))</f>
        <v>0</v>
      </c>
      <c r="J144" s="11">
        <f t="shared" si="78"/>
        <v>0</v>
      </c>
    </row>
    <row r="145" spans="1:10" x14ac:dyDescent="0.25">
      <c r="J145" s="10"/>
    </row>
    <row r="146" spans="1:10" x14ac:dyDescent="0.25">
      <c r="A146" s="2"/>
      <c r="B146" s="6" t="s">
        <v>51</v>
      </c>
      <c r="C146" s="6" t="s">
        <v>53</v>
      </c>
      <c r="D146" s="6" t="s">
        <v>54</v>
      </c>
      <c r="E146" s="6" t="s">
        <v>55</v>
      </c>
      <c r="F146" s="6" t="s">
        <v>56</v>
      </c>
      <c r="G146" s="6" t="s">
        <v>57</v>
      </c>
      <c r="H146" s="7"/>
      <c r="I146" s="6" t="s">
        <v>83</v>
      </c>
      <c r="J146" s="6" t="s">
        <v>84</v>
      </c>
    </row>
    <row r="147" spans="1:10" x14ac:dyDescent="0.25">
      <c r="A147" s="3" t="s">
        <v>59</v>
      </c>
      <c r="B147" s="5"/>
      <c r="C147" s="1"/>
      <c r="D147" s="1"/>
      <c r="E147" s="1"/>
      <c r="F147" s="1"/>
      <c r="G147" s="1"/>
      <c r="H147" s="7"/>
      <c r="I147" s="1">
        <f t="shared" ref="I147" si="83">IF(COUNTA(C147:G147)=0,0,IF((COUNTIF(C147,"&gt;"&amp;C148)+COUNTIF(D147,"&gt;"&amp;D148)+COUNTIF(E147,"&gt;"&amp;E148)+COUNTIF(F147,"&gt;"&amp;F148)+COUNTIF(G147,"&gt;"&amp;G148))=3,3,1))</f>
        <v>0</v>
      </c>
      <c r="J147" s="11">
        <f t="shared" si="76"/>
        <v>0</v>
      </c>
    </row>
    <row r="148" spans="1:10" x14ac:dyDescent="0.25">
      <c r="A148" s="4"/>
      <c r="B148" s="5"/>
      <c r="C148" s="1"/>
      <c r="D148" s="1"/>
      <c r="E148" s="1"/>
      <c r="F148" s="1"/>
      <c r="G148" s="1"/>
      <c r="H148" s="7"/>
      <c r="I148" s="1">
        <f t="shared" ref="I148" si="84">IF(COUNTA(C147:G147)=0,0,IF((COUNTIF(C147,"&lt;"&amp;C148)+COUNTIF(D147,"&lt;"&amp;D148)+COUNTIF(E147,"&lt;"&amp;E148)+COUNTIF(F147,"&lt;"&amp;F148)+COUNTIF(G147,"&lt;"&amp;G148))=3,3,1))</f>
        <v>0</v>
      </c>
      <c r="J148" s="11">
        <f t="shared" si="78"/>
        <v>0</v>
      </c>
    </row>
    <row r="149" spans="1:10" x14ac:dyDescent="0.25">
      <c r="J149" s="10"/>
    </row>
    <row r="150" spans="1:10" x14ac:dyDescent="0.25">
      <c r="A150" s="2"/>
      <c r="B150" s="6" t="s">
        <v>51</v>
      </c>
      <c r="C150" s="6" t="s">
        <v>53</v>
      </c>
      <c r="D150" s="6" t="s">
        <v>54</v>
      </c>
      <c r="E150" s="6" t="s">
        <v>55</v>
      </c>
      <c r="F150" s="6" t="s">
        <v>56</v>
      </c>
      <c r="G150" s="6" t="s">
        <v>57</v>
      </c>
      <c r="H150" s="7"/>
      <c r="I150" s="6" t="s">
        <v>83</v>
      </c>
      <c r="J150" s="6" t="s">
        <v>84</v>
      </c>
    </row>
    <row r="151" spans="1:10" x14ac:dyDescent="0.25">
      <c r="A151" s="3" t="s">
        <v>60</v>
      </c>
      <c r="B151" s="5"/>
      <c r="C151" s="1"/>
      <c r="D151" s="1"/>
      <c r="E151" s="1"/>
      <c r="F151" s="1"/>
      <c r="G151" s="1"/>
      <c r="H151" s="7"/>
      <c r="I151" s="1">
        <f t="shared" ref="I151" si="85">IF(COUNTA(C151:G151)=0,0,IF((COUNTIF(C151,"&gt;"&amp;C152)+COUNTIF(D151,"&gt;"&amp;D152)+COUNTIF(E151,"&gt;"&amp;E152)+COUNTIF(F151,"&gt;"&amp;F152)+COUNTIF(G151,"&gt;"&amp;G152))=3,3,1))</f>
        <v>0</v>
      </c>
      <c r="J151" s="11">
        <f t="shared" si="76"/>
        <v>0</v>
      </c>
    </row>
    <row r="152" spans="1:10" x14ac:dyDescent="0.25">
      <c r="A152" s="4"/>
      <c r="B152" s="5"/>
      <c r="C152" s="1"/>
      <c r="D152" s="1"/>
      <c r="E152" s="1"/>
      <c r="F152" s="1"/>
      <c r="G152" s="1"/>
      <c r="H152" s="7"/>
      <c r="I152" s="1">
        <f t="shared" ref="I152" si="86">IF(COUNTA(C151:G151)=0,0,IF((COUNTIF(C151,"&lt;"&amp;C152)+COUNTIF(D151,"&lt;"&amp;D152)+COUNTIF(E151,"&lt;"&amp;E152)+COUNTIF(F151,"&lt;"&amp;F152)+COUNTIF(G151,"&lt;"&amp;G152))=3,3,1))</f>
        <v>0</v>
      </c>
      <c r="J152" s="11">
        <f t="shared" si="78"/>
        <v>0</v>
      </c>
    </row>
    <row r="153" spans="1:10" x14ac:dyDescent="0.25">
      <c r="J153" s="10"/>
    </row>
    <row r="154" spans="1:10" x14ac:dyDescent="0.25">
      <c r="A154" s="2"/>
      <c r="B154" s="6" t="s">
        <v>51</v>
      </c>
      <c r="C154" s="6" t="s">
        <v>53</v>
      </c>
      <c r="D154" s="6" t="s">
        <v>54</v>
      </c>
      <c r="E154" s="6" t="s">
        <v>55</v>
      </c>
      <c r="F154" s="6" t="s">
        <v>56</v>
      </c>
      <c r="G154" s="6" t="s">
        <v>57</v>
      </c>
      <c r="H154" s="7"/>
      <c r="I154" s="6" t="s">
        <v>83</v>
      </c>
      <c r="J154" s="6" t="s">
        <v>84</v>
      </c>
    </row>
    <row r="155" spans="1:10" x14ac:dyDescent="0.25">
      <c r="A155" s="3" t="s">
        <v>61</v>
      </c>
      <c r="B155" s="5"/>
      <c r="C155" s="1"/>
      <c r="D155" s="1"/>
      <c r="E155" s="1"/>
      <c r="F155" s="1"/>
      <c r="G155" s="1"/>
      <c r="H155" s="7"/>
      <c r="I155" s="1">
        <f t="shared" ref="I155" si="87">IF(COUNTA(C155:G155)=0,0,IF((COUNTIF(C155,"&gt;"&amp;C156)+COUNTIF(D155,"&gt;"&amp;D156)+COUNTIF(E155,"&gt;"&amp;E156)+COUNTIF(F155,"&gt;"&amp;F156)+COUNTIF(G155,"&gt;"&amp;G156))=3,3,1))</f>
        <v>0</v>
      </c>
      <c r="J155" s="11">
        <f t="shared" si="76"/>
        <v>0</v>
      </c>
    </row>
    <row r="156" spans="1:10" x14ac:dyDescent="0.25">
      <c r="A156" s="4"/>
      <c r="B156" s="5"/>
      <c r="C156" s="1"/>
      <c r="D156" s="1"/>
      <c r="E156" s="1"/>
      <c r="F156" s="1"/>
      <c r="G156" s="1"/>
      <c r="H156" s="7"/>
      <c r="I156" s="1">
        <f t="shared" ref="I156" si="88">IF(COUNTA(C155:G155)=0,0,IF((COUNTIF(C155,"&lt;"&amp;C156)+COUNTIF(D155,"&lt;"&amp;D156)+COUNTIF(E155,"&lt;"&amp;E156)+COUNTIF(F155,"&lt;"&amp;F156)+COUNTIF(G155,"&lt;"&amp;G156))=3,3,1))</f>
        <v>0</v>
      </c>
      <c r="J156" s="11">
        <f t="shared" si="78"/>
        <v>0</v>
      </c>
    </row>
    <row r="157" spans="1:10" x14ac:dyDescent="0.25">
      <c r="J157" s="10"/>
    </row>
    <row r="158" spans="1:10" x14ac:dyDescent="0.25">
      <c r="A158" s="2"/>
      <c r="B158" s="6" t="s">
        <v>51</v>
      </c>
      <c r="C158" s="6" t="s">
        <v>53</v>
      </c>
      <c r="D158" s="6" t="s">
        <v>54</v>
      </c>
      <c r="E158" s="6" t="s">
        <v>55</v>
      </c>
      <c r="F158" s="6" t="s">
        <v>56</v>
      </c>
      <c r="G158" s="6" t="s">
        <v>57</v>
      </c>
      <c r="H158" s="7"/>
      <c r="I158" s="6" t="s">
        <v>83</v>
      </c>
      <c r="J158" s="6" t="s">
        <v>84</v>
      </c>
    </row>
    <row r="159" spans="1:10" x14ac:dyDescent="0.25">
      <c r="A159" s="3" t="s">
        <v>62</v>
      </c>
      <c r="B159" s="5"/>
      <c r="C159" s="1"/>
      <c r="D159" s="1"/>
      <c r="E159" s="1"/>
      <c r="F159" s="1"/>
      <c r="G159" s="1"/>
      <c r="H159" s="7"/>
      <c r="I159" s="1">
        <f t="shared" ref="I159" si="89">IF(COUNTA(C159:G159)=0,0,IF((COUNTIF(C159,"&gt;"&amp;C160)+COUNTIF(D159,"&gt;"&amp;D160)+COUNTIF(E159,"&gt;"&amp;E160)+COUNTIF(F159,"&gt;"&amp;F160)+COUNTIF(G159,"&gt;"&amp;G160))=3,3,1))</f>
        <v>0</v>
      </c>
      <c r="J159" s="11">
        <f t="shared" si="76"/>
        <v>0</v>
      </c>
    </row>
    <row r="160" spans="1:10" x14ac:dyDescent="0.25">
      <c r="A160" s="4"/>
      <c r="B160" s="5"/>
      <c r="C160" s="1"/>
      <c r="D160" s="1"/>
      <c r="E160" s="1"/>
      <c r="F160" s="1"/>
      <c r="G160" s="1"/>
      <c r="H160" s="7"/>
      <c r="I160" s="1">
        <f t="shared" ref="I160" si="90">IF(COUNTA(C159:G159)=0,0,IF((COUNTIF(C159,"&lt;"&amp;C160)+COUNTIF(D159,"&lt;"&amp;D160)+COUNTIF(E159,"&lt;"&amp;E160)+COUNTIF(F159,"&lt;"&amp;F160)+COUNTIF(G159,"&lt;"&amp;G160))=3,3,1))</f>
        <v>0</v>
      </c>
      <c r="J160" s="11">
        <f t="shared" si="78"/>
        <v>0</v>
      </c>
    </row>
    <row r="161" spans="1:10" x14ac:dyDescent="0.25">
      <c r="J161" s="10"/>
    </row>
    <row r="162" spans="1:10" x14ac:dyDescent="0.25">
      <c r="A162" s="2"/>
      <c r="B162" s="6" t="s">
        <v>51</v>
      </c>
      <c r="C162" s="6" t="s">
        <v>53</v>
      </c>
      <c r="D162" s="6" t="s">
        <v>54</v>
      </c>
      <c r="E162" s="6" t="s">
        <v>55</v>
      </c>
      <c r="F162" s="6" t="s">
        <v>56</v>
      </c>
      <c r="G162" s="6" t="s">
        <v>57</v>
      </c>
      <c r="H162" s="7"/>
      <c r="I162" s="6" t="s">
        <v>83</v>
      </c>
      <c r="J162" s="6" t="s">
        <v>84</v>
      </c>
    </row>
    <row r="163" spans="1:10" x14ac:dyDescent="0.25">
      <c r="A163" s="3" t="s">
        <v>63</v>
      </c>
      <c r="B163" s="5"/>
      <c r="C163" s="1"/>
      <c r="D163" s="1"/>
      <c r="E163" s="1"/>
      <c r="F163" s="1"/>
      <c r="G163" s="1"/>
      <c r="H163" s="7"/>
      <c r="I163" s="1">
        <f t="shared" ref="I163" si="91">IF(COUNTA(C163:G163)=0,0,IF((COUNTIF(C163,"&gt;"&amp;C164)+COUNTIF(D163,"&gt;"&amp;D164)+COUNTIF(E163,"&gt;"&amp;E164)+COUNTIF(F163,"&gt;"&amp;F164)+COUNTIF(G163,"&gt;"&amp;G164))=3,3,1))</f>
        <v>0</v>
      </c>
      <c r="J163" s="11">
        <f t="shared" si="76"/>
        <v>0</v>
      </c>
    </row>
    <row r="164" spans="1:10" x14ac:dyDescent="0.25">
      <c r="A164" s="4"/>
      <c r="B164" s="5"/>
      <c r="C164" s="1"/>
      <c r="D164" s="1"/>
      <c r="E164" s="1"/>
      <c r="F164" s="1"/>
      <c r="G164" s="1"/>
      <c r="H164" s="7"/>
      <c r="I164" s="1">
        <f t="shared" ref="I164" si="92">IF(COUNTA(C163:G163)=0,0,IF((COUNTIF(C163,"&lt;"&amp;C164)+COUNTIF(D163,"&lt;"&amp;D164)+COUNTIF(E163,"&lt;"&amp;E164)+COUNTIF(F163,"&lt;"&amp;F164)+COUNTIF(G163,"&lt;"&amp;G164))=3,3,1))</f>
        <v>0</v>
      </c>
      <c r="J164" s="11">
        <f t="shared" si="78"/>
        <v>0</v>
      </c>
    </row>
    <row r="165" spans="1:10" x14ac:dyDescent="0.25">
      <c r="J165" s="10"/>
    </row>
    <row r="166" spans="1:10" x14ac:dyDescent="0.25">
      <c r="A166" s="2"/>
      <c r="B166" s="6" t="s">
        <v>51</v>
      </c>
      <c r="C166" s="6" t="s">
        <v>53</v>
      </c>
      <c r="D166" s="6" t="s">
        <v>54</v>
      </c>
      <c r="E166" s="6" t="s">
        <v>55</v>
      </c>
      <c r="F166" s="6" t="s">
        <v>56</v>
      </c>
      <c r="G166" s="6" t="s">
        <v>57</v>
      </c>
      <c r="H166" s="7"/>
      <c r="I166" s="6" t="s">
        <v>83</v>
      </c>
      <c r="J166" s="6" t="s">
        <v>84</v>
      </c>
    </row>
    <row r="167" spans="1:10" x14ac:dyDescent="0.25">
      <c r="A167" s="3" t="s">
        <v>64</v>
      </c>
      <c r="B167" s="5"/>
      <c r="C167" s="1"/>
      <c r="D167" s="1"/>
      <c r="E167" s="1"/>
      <c r="F167" s="1"/>
      <c r="G167" s="1"/>
      <c r="H167" s="7"/>
      <c r="I167" s="1">
        <f t="shared" ref="I167" si="93">IF(COUNTA(C167:G167)=0,0,IF((COUNTIF(C167,"&gt;"&amp;C168)+COUNTIF(D167,"&gt;"&amp;D168)+COUNTIF(E167,"&gt;"&amp;E168)+COUNTIF(F167,"&gt;"&amp;F168)+COUNTIF(G167,"&gt;"&amp;G168))=3,3,1))</f>
        <v>0</v>
      </c>
      <c r="J167" s="11">
        <f t="shared" si="76"/>
        <v>0</v>
      </c>
    </row>
    <row r="168" spans="1:10" x14ac:dyDescent="0.25">
      <c r="A168" s="4"/>
      <c r="B168" s="5"/>
      <c r="C168" s="1"/>
      <c r="D168" s="1"/>
      <c r="E168" s="1"/>
      <c r="F168" s="1"/>
      <c r="G168" s="1"/>
      <c r="H168" s="7"/>
      <c r="I168" s="1">
        <f t="shared" ref="I168" si="94">IF(COUNTA(C167:G167)=0,0,IF((COUNTIF(C167,"&lt;"&amp;C168)+COUNTIF(D167,"&lt;"&amp;D168)+COUNTIF(E167,"&lt;"&amp;E168)+COUNTIF(F167,"&lt;"&amp;F168)+COUNTIF(G167,"&lt;"&amp;G168))=3,3,1))</f>
        <v>0</v>
      </c>
      <c r="J168" s="11">
        <f t="shared" si="78"/>
        <v>0</v>
      </c>
    </row>
    <row r="169" spans="1:10" x14ac:dyDescent="0.25">
      <c r="J169" s="10"/>
    </row>
    <row r="170" spans="1:10" x14ac:dyDescent="0.25">
      <c r="A170" s="2"/>
      <c r="B170" s="6" t="s">
        <v>51</v>
      </c>
      <c r="C170" s="6" t="s">
        <v>53</v>
      </c>
      <c r="D170" s="6" t="s">
        <v>54</v>
      </c>
      <c r="E170" s="6" t="s">
        <v>55</v>
      </c>
      <c r="F170" s="6" t="s">
        <v>56</v>
      </c>
      <c r="G170" s="6" t="s">
        <v>57</v>
      </c>
      <c r="H170" s="7"/>
      <c r="I170" s="6" t="s">
        <v>83</v>
      </c>
      <c r="J170" s="6" t="s">
        <v>84</v>
      </c>
    </row>
    <row r="171" spans="1:10" x14ac:dyDescent="0.25">
      <c r="A171" s="3" t="s">
        <v>65</v>
      </c>
      <c r="B171" s="5"/>
      <c r="C171" s="1"/>
      <c r="D171" s="1"/>
      <c r="E171" s="1"/>
      <c r="F171" s="1"/>
      <c r="G171" s="1"/>
      <c r="H171" s="7"/>
      <c r="I171" s="1">
        <f t="shared" ref="I171" si="95">IF(COUNTA(C171:G171)=0,0,IF((COUNTIF(C171,"&gt;"&amp;C172)+COUNTIF(D171,"&gt;"&amp;D172)+COUNTIF(E171,"&gt;"&amp;E172)+COUNTIF(F171,"&gt;"&amp;F172)+COUNTIF(G171,"&gt;"&amp;G172))=3,3,1))</f>
        <v>0</v>
      </c>
      <c r="J171" s="11">
        <f t="shared" si="76"/>
        <v>0</v>
      </c>
    </row>
    <row r="172" spans="1:10" x14ac:dyDescent="0.25">
      <c r="A172" s="4"/>
      <c r="B172" s="5"/>
      <c r="C172" s="1"/>
      <c r="D172" s="1"/>
      <c r="E172" s="1"/>
      <c r="F172" s="1"/>
      <c r="G172" s="1"/>
      <c r="H172" s="7"/>
      <c r="I172" s="1">
        <f t="shared" ref="I172" si="96">IF(COUNTA(C171:G171)=0,0,IF((COUNTIF(C171,"&lt;"&amp;C172)+COUNTIF(D171,"&lt;"&amp;D172)+COUNTIF(E171,"&lt;"&amp;E172)+COUNTIF(F171,"&lt;"&amp;F172)+COUNTIF(G171,"&lt;"&amp;G172))=3,3,1))</f>
        <v>0</v>
      </c>
      <c r="J172" s="11">
        <f t="shared" si="78"/>
        <v>0</v>
      </c>
    </row>
    <row r="173" spans="1:10" x14ac:dyDescent="0.25">
      <c r="J173" s="10"/>
    </row>
    <row r="174" spans="1:10" x14ac:dyDescent="0.25">
      <c r="A174" s="2"/>
      <c r="B174" s="6" t="s">
        <v>51</v>
      </c>
      <c r="C174" s="6" t="s">
        <v>53</v>
      </c>
      <c r="D174" s="6" t="s">
        <v>54</v>
      </c>
      <c r="E174" s="6" t="s">
        <v>55</v>
      </c>
      <c r="F174" s="6" t="s">
        <v>56</v>
      </c>
      <c r="G174" s="6" t="s">
        <v>57</v>
      </c>
      <c r="H174" s="7"/>
      <c r="I174" s="6" t="s">
        <v>83</v>
      </c>
      <c r="J174" s="6" t="s">
        <v>84</v>
      </c>
    </row>
    <row r="175" spans="1:10" x14ac:dyDescent="0.25">
      <c r="A175" s="3" t="s">
        <v>66</v>
      </c>
      <c r="B175" s="5"/>
      <c r="C175" s="1"/>
      <c r="D175" s="1"/>
      <c r="E175" s="1"/>
      <c r="F175" s="1"/>
      <c r="G175" s="1"/>
      <c r="H175" s="7"/>
      <c r="I175" s="1">
        <f t="shared" ref="I175" si="97">IF(COUNTA(C175:G175)=0,0,IF((COUNTIF(C175,"&gt;"&amp;C176)+COUNTIF(D175,"&gt;"&amp;D176)+COUNTIF(E175,"&gt;"&amp;E176)+COUNTIF(F175,"&gt;"&amp;F176)+COUNTIF(G175,"&gt;"&amp;G176))=3,3,1))</f>
        <v>0</v>
      </c>
      <c r="J175" s="11">
        <f t="shared" si="76"/>
        <v>0</v>
      </c>
    </row>
    <row r="176" spans="1:10" x14ac:dyDescent="0.25">
      <c r="A176" s="4"/>
      <c r="B176" s="5"/>
      <c r="C176" s="1"/>
      <c r="D176" s="1"/>
      <c r="E176" s="1"/>
      <c r="F176" s="1"/>
      <c r="G176" s="1"/>
      <c r="H176" s="7"/>
      <c r="I176" s="1">
        <f t="shared" ref="I176" si="98">IF(COUNTA(C175:G175)=0,0,IF((COUNTIF(C175,"&lt;"&amp;C176)+COUNTIF(D175,"&lt;"&amp;D176)+COUNTIF(E175,"&lt;"&amp;E176)+COUNTIF(F175,"&lt;"&amp;F176)+COUNTIF(G175,"&lt;"&amp;G176))=3,3,1))</f>
        <v>0</v>
      </c>
      <c r="J176" s="11">
        <f t="shared" si="78"/>
        <v>0</v>
      </c>
    </row>
    <row r="177" spans="1:10" x14ac:dyDescent="0.25">
      <c r="J177" s="10"/>
    </row>
    <row r="178" spans="1:10" x14ac:dyDescent="0.25">
      <c r="A178" s="2"/>
      <c r="B178" s="6" t="s">
        <v>51</v>
      </c>
      <c r="C178" s="6" t="s">
        <v>53</v>
      </c>
      <c r="D178" s="6" t="s">
        <v>54</v>
      </c>
      <c r="E178" s="6" t="s">
        <v>55</v>
      </c>
      <c r="F178" s="6" t="s">
        <v>56</v>
      </c>
      <c r="G178" s="6" t="s">
        <v>57</v>
      </c>
      <c r="H178" s="7"/>
      <c r="I178" s="6" t="s">
        <v>83</v>
      </c>
      <c r="J178" s="6" t="s">
        <v>84</v>
      </c>
    </row>
    <row r="179" spans="1:10" x14ac:dyDescent="0.25">
      <c r="A179" s="3" t="s">
        <v>67</v>
      </c>
      <c r="B179" s="5"/>
      <c r="C179" s="1"/>
      <c r="D179" s="1"/>
      <c r="E179" s="1"/>
      <c r="F179" s="1"/>
      <c r="G179" s="1"/>
      <c r="H179" s="7"/>
      <c r="I179" s="1">
        <f t="shared" ref="I179" si="99">IF(COUNTA(C179:G179)=0,0,IF((COUNTIF(C179,"&gt;"&amp;C180)+COUNTIF(D179,"&gt;"&amp;D180)+COUNTIF(E179,"&gt;"&amp;E180)+COUNTIF(F179,"&gt;"&amp;F180)+COUNTIF(G179,"&gt;"&amp;G180))=3,3,1))</f>
        <v>0</v>
      </c>
      <c r="J179" s="11">
        <f t="shared" si="76"/>
        <v>0</v>
      </c>
    </row>
    <row r="180" spans="1:10" x14ac:dyDescent="0.25">
      <c r="A180" s="4"/>
      <c r="B180" s="5"/>
      <c r="C180" s="1"/>
      <c r="D180" s="1"/>
      <c r="E180" s="1"/>
      <c r="F180" s="1"/>
      <c r="G180" s="1"/>
      <c r="H180" s="7"/>
      <c r="I180" s="1">
        <f t="shared" ref="I180" si="100">IF(COUNTA(C179:G179)=0,0,IF((COUNTIF(C179,"&lt;"&amp;C180)+COUNTIF(D179,"&lt;"&amp;D180)+COUNTIF(E179,"&lt;"&amp;E180)+COUNTIF(F179,"&lt;"&amp;F180)+COUNTIF(G179,"&lt;"&amp;G180))=3,3,1))</f>
        <v>0</v>
      </c>
      <c r="J180" s="11">
        <f t="shared" si="78"/>
        <v>0</v>
      </c>
    </row>
    <row r="181" spans="1:10" x14ac:dyDescent="0.25">
      <c r="J181" s="10"/>
    </row>
    <row r="182" spans="1:10" x14ac:dyDescent="0.25">
      <c r="A182" s="2"/>
      <c r="B182" s="6" t="s">
        <v>51</v>
      </c>
      <c r="C182" s="6" t="s">
        <v>53</v>
      </c>
      <c r="D182" s="6" t="s">
        <v>54</v>
      </c>
      <c r="E182" s="6" t="s">
        <v>55</v>
      </c>
      <c r="F182" s="6" t="s">
        <v>56</v>
      </c>
      <c r="G182" s="6" t="s">
        <v>57</v>
      </c>
      <c r="H182" s="7"/>
      <c r="I182" s="6" t="s">
        <v>83</v>
      </c>
      <c r="J182" s="6" t="s">
        <v>84</v>
      </c>
    </row>
    <row r="183" spans="1:10" x14ac:dyDescent="0.25">
      <c r="A183" s="3" t="s">
        <v>68</v>
      </c>
      <c r="B183" s="5"/>
      <c r="C183" s="1"/>
      <c r="D183" s="1"/>
      <c r="E183" s="1"/>
      <c r="F183" s="1"/>
      <c r="G183" s="1"/>
      <c r="H183" s="7"/>
      <c r="I183" s="1">
        <f t="shared" ref="I183" si="101">IF(COUNTA(C183:G183)=0,0,IF((COUNTIF(C183,"&gt;"&amp;C184)+COUNTIF(D183,"&gt;"&amp;D184)+COUNTIF(E183,"&gt;"&amp;E184)+COUNTIF(F183,"&gt;"&amp;F184)+COUNTIF(G183,"&gt;"&amp;G184))=3,3,1))</f>
        <v>0</v>
      </c>
      <c r="J183" s="11">
        <f t="shared" si="76"/>
        <v>0</v>
      </c>
    </row>
    <row r="184" spans="1:10" x14ac:dyDescent="0.25">
      <c r="A184" s="4"/>
      <c r="B184" s="5"/>
      <c r="C184" s="1"/>
      <c r="D184" s="1"/>
      <c r="E184" s="1"/>
      <c r="F184" s="1"/>
      <c r="G184" s="1"/>
      <c r="H184" s="7"/>
      <c r="I184" s="1">
        <f t="shared" ref="I184" si="102">IF(COUNTA(C183:G183)=0,0,IF((COUNTIF(C183,"&lt;"&amp;C184)+COUNTIF(D183,"&lt;"&amp;D184)+COUNTIF(E183,"&lt;"&amp;E184)+COUNTIF(F183,"&lt;"&amp;F184)+COUNTIF(G183,"&lt;"&amp;G184))=3,3,1))</f>
        <v>0</v>
      </c>
      <c r="J184" s="11">
        <f t="shared" si="78"/>
        <v>0</v>
      </c>
    </row>
    <row r="185" spans="1:10" x14ac:dyDescent="0.25">
      <c r="J185" s="10"/>
    </row>
    <row r="186" spans="1:10" x14ac:dyDescent="0.25">
      <c r="A186" s="2"/>
      <c r="B186" s="6" t="s">
        <v>51</v>
      </c>
      <c r="C186" s="6" t="s">
        <v>53</v>
      </c>
      <c r="D186" s="6" t="s">
        <v>54</v>
      </c>
      <c r="E186" s="6" t="s">
        <v>55</v>
      </c>
      <c r="F186" s="6" t="s">
        <v>56</v>
      </c>
      <c r="G186" s="6" t="s">
        <v>57</v>
      </c>
      <c r="H186" s="7"/>
      <c r="I186" s="6" t="s">
        <v>83</v>
      </c>
      <c r="J186" s="6" t="s">
        <v>84</v>
      </c>
    </row>
    <row r="187" spans="1:10" x14ac:dyDescent="0.25">
      <c r="A187" s="3" t="s">
        <v>69</v>
      </c>
      <c r="B187" s="5"/>
      <c r="C187" s="1"/>
      <c r="D187" s="1"/>
      <c r="E187" s="1"/>
      <c r="F187" s="1"/>
      <c r="G187" s="1"/>
      <c r="H187" s="7"/>
      <c r="I187" s="1">
        <f t="shared" ref="I187" si="103">IF(COUNTA(C187:G187)=0,0,IF((COUNTIF(C187,"&gt;"&amp;C188)+COUNTIF(D187,"&gt;"&amp;D188)+COUNTIF(E187,"&gt;"&amp;E188)+COUNTIF(F187,"&gt;"&amp;F188)+COUNTIF(G187,"&gt;"&amp;G188))=3,3,1))</f>
        <v>0</v>
      </c>
      <c r="J187" s="11">
        <f t="shared" si="76"/>
        <v>0</v>
      </c>
    </row>
    <row r="188" spans="1:10" x14ac:dyDescent="0.25">
      <c r="A188" s="4"/>
      <c r="B188" s="5"/>
      <c r="C188" s="1"/>
      <c r="D188" s="1"/>
      <c r="E188" s="1"/>
      <c r="F188" s="1"/>
      <c r="G188" s="1"/>
      <c r="H188" s="7"/>
      <c r="I188" s="1">
        <f t="shared" ref="I188" si="104">IF(COUNTA(C187:G187)=0,0,IF((COUNTIF(C187,"&lt;"&amp;C188)+COUNTIF(D187,"&lt;"&amp;D188)+COUNTIF(E187,"&lt;"&amp;E188)+COUNTIF(F187,"&lt;"&amp;F188)+COUNTIF(G187,"&lt;"&amp;G188))=3,3,1))</f>
        <v>0</v>
      </c>
      <c r="J188" s="11">
        <f t="shared" si="78"/>
        <v>0</v>
      </c>
    </row>
    <row r="189" spans="1:10" x14ac:dyDescent="0.25">
      <c r="J189" s="10"/>
    </row>
    <row r="190" spans="1:10" x14ac:dyDescent="0.25">
      <c r="A190" s="2"/>
      <c r="B190" s="6" t="s">
        <v>51</v>
      </c>
      <c r="C190" s="6" t="s">
        <v>53</v>
      </c>
      <c r="D190" s="6" t="s">
        <v>54</v>
      </c>
      <c r="E190" s="6" t="s">
        <v>55</v>
      </c>
      <c r="F190" s="6" t="s">
        <v>56</v>
      </c>
      <c r="G190" s="6" t="s">
        <v>57</v>
      </c>
      <c r="H190" s="7"/>
      <c r="I190" s="6" t="s">
        <v>83</v>
      </c>
      <c r="J190" s="6" t="s">
        <v>84</v>
      </c>
    </row>
    <row r="191" spans="1:10" x14ac:dyDescent="0.25">
      <c r="A191" s="3" t="s">
        <v>70</v>
      </c>
      <c r="B191" s="5"/>
      <c r="C191" s="1"/>
      <c r="D191" s="1"/>
      <c r="E191" s="1"/>
      <c r="F191" s="1"/>
      <c r="G191" s="1"/>
      <c r="H191" s="7"/>
      <c r="I191" s="1">
        <f t="shared" ref="I191" si="105">IF(COUNTA(C191:G191)=0,0,IF((COUNTIF(C191,"&gt;"&amp;C192)+COUNTIF(D191,"&gt;"&amp;D192)+COUNTIF(E191,"&gt;"&amp;E192)+COUNTIF(F191,"&gt;"&amp;F192)+COUNTIF(G191,"&gt;"&amp;G192))=3,3,1))</f>
        <v>0</v>
      </c>
      <c r="J191" s="11">
        <f t="shared" si="76"/>
        <v>0</v>
      </c>
    </row>
    <row r="192" spans="1:10" x14ac:dyDescent="0.25">
      <c r="A192" s="4"/>
      <c r="B192" s="5"/>
      <c r="C192" s="1"/>
      <c r="D192" s="1"/>
      <c r="E192" s="1"/>
      <c r="F192" s="1"/>
      <c r="G192" s="1"/>
      <c r="H192" s="7"/>
      <c r="I192" s="1">
        <f t="shared" ref="I192" si="106">IF(COUNTA(C191:G191)=0,0,IF((COUNTIF(C191,"&lt;"&amp;C192)+COUNTIF(D191,"&lt;"&amp;D192)+COUNTIF(E191,"&lt;"&amp;E192)+COUNTIF(F191,"&lt;"&amp;F192)+COUNTIF(G191,"&lt;"&amp;G192))=3,3,1))</f>
        <v>0</v>
      </c>
      <c r="J192" s="11">
        <f t="shared" si="78"/>
        <v>0</v>
      </c>
    </row>
    <row r="193" spans="1:10" x14ac:dyDescent="0.25">
      <c r="J193" s="10"/>
    </row>
    <row r="194" spans="1:10" x14ac:dyDescent="0.25">
      <c r="A194" s="2"/>
      <c r="B194" s="6" t="s">
        <v>51</v>
      </c>
      <c r="C194" s="6" t="s">
        <v>53</v>
      </c>
      <c r="D194" s="6" t="s">
        <v>54</v>
      </c>
      <c r="E194" s="6" t="s">
        <v>55</v>
      </c>
      <c r="F194" s="6" t="s">
        <v>56</v>
      </c>
      <c r="G194" s="6" t="s">
        <v>57</v>
      </c>
      <c r="H194" s="7"/>
      <c r="I194" s="6" t="s">
        <v>83</v>
      </c>
      <c r="J194" s="6" t="s">
        <v>84</v>
      </c>
    </row>
    <row r="195" spans="1:10" x14ac:dyDescent="0.25">
      <c r="A195" s="3" t="s">
        <v>71</v>
      </c>
      <c r="B195" s="5"/>
      <c r="C195" s="1"/>
      <c r="D195" s="1"/>
      <c r="E195" s="1"/>
      <c r="F195" s="1"/>
      <c r="G195" s="1"/>
      <c r="H195" s="7"/>
      <c r="I195" s="1">
        <f t="shared" ref="I195" si="107">IF(COUNTA(C195:G195)=0,0,IF((COUNTIF(C195,"&gt;"&amp;C196)+COUNTIF(D195,"&gt;"&amp;D196)+COUNTIF(E195,"&gt;"&amp;E196)+COUNTIF(F195,"&gt;"&amp;F196)+COUNTIF(G195,"&gt;"&amp;G196))=3,3,1))</f>
        <v>0</v>
      </c>
      <c r="J195" s="11">
        <f t="shared" si="76"/>
        <v>0</v>
      </c>
    </row>
    <row r="196" spans="1:10" x14ac:dyDescent="0.25">
      <c r="A196" s="4"/>
      <c r="B196" s="5"/>
      <c r="C196" s="1"/>
      <c r="D196" s="1"/>
      <c r="E196" s="1"/>
      <c r="F196" s="1"/>
      <c r="G196" s="1"/>
      <c r="H196" s="7"/>
      <c r="I196" s="1">
        <f t="shared" ref="I196" si="108">IF(COUNTA(C195:G195)=0,0,IF((COUNTIF(C195,"&lt;"&amp;C196)+COUNTIF(D195,"&lt;"&amp;D196)+COUNTIF(E195,"&lt;"&amp;E196)+COUNTIF(F195,"&lt;"&amp;F196)+COUNTIF(G195,"&lt;"&amp;G196))=3,3,1))</f>
        <v>0</v>
      </c>
      <c r="J196" s="11">
        <f t="shared" si="78"/>
        <v>0</v>
      </c>
    </row>
    <row r="197" spans="1:10" x14ac:dyDescent="0.25">
      <c r="J197" s="10"/>
    </row>
    <row r="198" spans="1:10" x14ac:dyDescent="0.25">
      <c r="A198" s="2"/>
      <c r="B198" s="6" t="s">
        <v>51</v>
      </c>
      <c r="C198" s="6" t="s">
        <v>53</v>
      </c>
      <c r="D198" s="6" t="s">
        <v>54</v>
      </c>
      <c r="E198" s="6" t="s">
        <v>55</v>
      </c>
      <c r="F198" s="6" t="s">
        <v>56</v>
      </c>
      <c r="G198" s="6" t="s">
        <v>57</v>
      </c>
      <c r="H198" s="7"/>
      <c r="I198" s="6" t="s">
        <v>83</v>
      </c>
      <c r="J198" s="6" t="s">
        <v>84</v>
      </c>
    </row>
    <row r="199" spans="1:10" x14ac:dyDescent="0.25">
      <c r="A199" s="3" t="s">
        <v>72</v>
      </c>
      <c r="B199" s="5"/>
      <c r="C199" s="1"/>
      <c r="D199" s="1"/>
      <c r="E199" s="1"/>
      <c r="F199" s="1"/>
      <c r="G199" s="1"/>
      <c r="H199" s="7"/>
      <c r="I199" s="1">
        <f t="shared" ref="I199" si="109">IF(COUNTA(C199:G199)=0,0,IF((COUNTIF(C199,"&gt;"&amp;C200)+COUNTIF(D199,"&gt;"&amp;D200)+COUNTIF(E199,"&gt;"&amp;E200)+COUNTIF(F199,"&gt;"&amp;F200)+COUNTIF(G199,"&gt;"&amp;G200))=3,3,1))</f>
        <v>0</v>
      </c>
      <c r="J199" s="11">
        <f t="shared" ref="J199:J239" si="110">SUM(C199:G199)-SUM(C200:G200)</f>
        <v>0</v>
      </c>
    </row>
    <row r="200" spans="1:10" x14ac:dyDescent="0.25">
      <c r="A200" s="4"/>
      <c r="B200" s="5"/>
      <c r="C200" s="1"/>
      <c r="D200" s="1"/>
      <c r="E200" s="1"/>
      <c r="F200" s="1"/>
      <c r="G200" s="1"/>
      <c r="H200" s="7"/>
      <c r="I200" s="1">
        <f t="shared" ref="I200" si="111">IF(COUNTA(C199:G199)=0,0,IF((COUNTIF(C199,"&lt;"&amp;C200)+COUNTIF(D199,"&lt;"&amp;D200)+COUNTIF(E199,"&lt;"&amp;E200)+COUNTIF(F199,"&lt;"&amp;F200)+COUNTIF(G199,"&lt;"&amp;G200))=3,3,1))</f>
        <v>0</v>
      </c>
      <c r="J200" s="11">
        <f t="shared" ref="J200:J240" si="112">SUM(C200:G200)-SUM(C199:G199)</f>
        <v>0</v>
      </c>
    </row>
    <row r="201" spans="1:10" x14ac:dyDescent="0.25">
      <c r="J201" s="10"/>
    </row>
    <row r="202" spans="1:10" x14ac:dyDescent="0.25">
      <c r="A202" s="2"/>
      <c r="B202" s="6" t="s">
        <v>51</v>
      </c>
      <c r="C202" s="6" t="s">
        <v>53</v>
      </c>
      <c r="D202" s="6" t="s">
        <v>54</v>
      </c>
      <c r="E202" s="6" t="s">
        <v>55</v>
      </c>
      <c r="F202" s="6" t="s">
        <v>56</v>
      </c>
      <c r="G202" s="6" t="s">
        <v>57</v>
      </c>
      <c r="H202" s="7"/>
      <c r="I202" s="6" t="s">
        <v>83</v>
      </c>
      <c r="J202" s="6" t="s">
        <v>84</v>
      </c>
    </row>
    <row r="203" spans="1:10" x14ac:dyDescent="0.25">
      <c r="A203" s="3" t="s">
        <v>73</v>
      </c>
      <c r="B203" s="5"/>
      <c r="C203" s="1"/>
      <c r="D203" s="1"/>
      <c r="E203" s="1"/>
      <c r="F203" s="1"/>
      <c r="G203" s="1"/>
      <c r="H203" s="7"/>
      <c r="I203" s="1">
        <f t="shared" ref="I203" si="113">IF(COUNTA(C203:G203)=0,0,IF((COUNTIF(C203,"&gt;"&amp;C204)+COUNTIF(D203,"&gt;"&amp;D204)+COUNTIF(E203,"&gt;"&amp;E204)+COUNTIF(F203,"&gt;"&amp;F204)+COUNTIF(G203,"&gt;"&amp;G204))=3,3,1))</f>
        <v>0</v>
      </c>
      <c r="J203" s="11">
        <f t="shared" si="110"/>
        <v>0</v>
      </c>
    </row>
    <row r="204" spans="1:10" x14ac:dyDescent="0.25">
      <c r="A204" s="4"/>
      <c r="B204" s="5"/>
      <c r="C204" s="1"/>
      <c r="D204" s="1"/>
      <c r="E204" s="1"/>
      <c r="F204" s="1"/>
      <c r="G204" s="1"/>
      <c r="H204" s="7"/>
      <c r="I204" s="1">
        <f t="shared" ref="I204" si="114">IF(COUNTA(C203:G203)=0,0,IF((COUNTIF(C203,"&lt;"&amp;C204)+COUNTIF(D203,"&lt;"&amp;D204)+COUNTIF(E203,"&lt;"&amp;E204)+COUNTIF(F203,"&lt;"&amp;F204)+COUNTIF(G203,"&lt;"&amp;G204))=3,3,1))</f>
        <v>0</v>
      </c>
      <c r="J204" s="11">
        <f t="shared" si="112"/>
        <v>0</v>
      </c>
    </row>
    <row r="205" spans="1:10" x14ac:dyDescent="0.25">
      <c r="J205" s="10"/>
    </row>
    <row r="206" spans="1:10" x14ac:dyDescent="0.25">
      <c r="A206" s="2"/>
      <c r="B206" s="6" t="s">
        <v>51</v>
      </c>
      <c r="C206" s="6" t="s">
        <v>53</v>
      </c>
      <c r="D206" s="6" t="s">
        <v>54</v>
      </c>
      <c r="E206" s="6" t="s">
        <v>55</v>
      </c>
      <c r="F206" s="6" t="s">
        <v>56</v>
      </c>
      <c r="G206" s="6" t="s">
        <v>57</v>
      </c>
      <c r="H206" s="7"/>
      <c r="I206" s="6" t="s">
        <v>83</v>
      </c>
      <c r="J206" s="6" t="s">
        <v>84</v>
      </c>
    </row>
    <row r="207" spans="1:10" x14ac:dyDescent="0.25">
      <c r="A207" s="3" t="s">
        <v>74</v>
      </c>
      <c r="B207" s="5"/>
      <c r="C207" s="1"/>
      <c r="D207" s="1"/>
      <c r="E207" s="1"/>
      <c r="F207" s="1"/>
      <c r="G207" s="1"/>
      <c r="H207" s="7"/>
      <c r="I207" s="1">
        <f t="shared" ref="I207" si="115">IF(COUNTA(C207:G207)=0,0,IF((COUNTIF(C207,"&gt;"&amp;C208)+COUNTIF(D207,"&gt;"&amp;D208)+COUNTIF(E207,"&gt;"&amp;E208)+COUNTIF(F207,"&gt;"&amp;F208)+COUNTIF(G207,"&gt;"&amp;G208))=3,3,1))</f>
        <v>0</v>
      </c>
      <c r="J207" s="11">
        <f t="shared" si="110"/>
        <v>0</v>
      </c>
    </row>
    <row r="208" spans="1:10" x14ac:dyDescent="0.25">
      <c r="A208" s="4"/>
      <c r="B208" s="5"/>
      <c r="C208" s="1"/>
      <c r="D208" s="1"/>
      <c r="E208" s="1"/>
      <c r="F208" s="1"/>
      <c r="G208" s="1"/>
      <c r="H208" s="7"/>
      <c r="I208" s="1">
        <f t="shared" ref="I208" si="116">IF(COUNTA(C207:G207)=0,0,IF((COUNTIF(C207,"&lt;"&amp;C208)+COUNTIF(D207,"&lt;"&amp;D208)+COUNTIF(E207,"&lt;"&amp;E208)+COUNTIF(F207,"&lt;"&amp;F208)+COUNTIF(G207,"&lt;"&amp;G208))=3,3,1))</f>
        <v>0</v>
      </c>
      <c r="J208" s="11">
        <f t="shared" si="112"/>
        <v>0</v>
      </c>
    </row>
    <row r="209" spans="1:10" x14ac:dyDescent="0.25">
      <c r="J209" s="10"/>
    </row>
    <row r="210" spans="1:10" x14ac:dyDescent="0.25">
      <c r="A210" s="2"/>
      <c r="B210" s="6" t="s">
        <v>51</v>
      </c>
      <c r="C210" s="6" t="s">
        <v>53</v>
      </c>
      <c r="D210" s="6" t="s">
        <v>54</v>
      </c>
      <c r="E210" s="6" t="s">
        <v>55</v>
      </c>
      <c r="F210" s="6" t="s">
        <v>56</v>
      </c>
      <c r="G210" s="6" t="s">
        <v>57</v>
      </c>
      <c r="H210" s="7"/>
      <c r="I210" s="6" t="s">
        <v>83</v>
      </c>
      <c r="J210" s="6" t="s">
        <v>84</v>
      </c>
    </row>
    <row r="211" spans="1:10" x14ac:dyDescent="0.25">
      <c r="A211" s="3" t="s">
        <v>75</v>
      </c>
      <c r="B211" s="5"/>
      <c r="C211" s="1"/>
      <c r="D211" s="1"/>
      <c r="E211" s="1"/>
      <c r="F211" s="1"/>
      <c r="G211" s="1"/>
      <c r="H211" s="7"/>
      <c r="I211" s="1">
        <f t="shared" ref="I211" si="117">IF(COUNTA(C211:G211)=0,0,IF((COUNTIF(C211,"&gt;"&amp;C212)+COUNTIF(D211,"&gt;"&amp;D212)+COUNTIF(E211,"&gt;"&amp;E212)+COUNTIF(F211,"&gt;"&amp;F212)+COUNTIF(G211,"&gt;"&amp;G212))=3,3,1))</f>
        <v>0</v>
      </c>
      <c r="J211" s="11">
        <f t="shared" si="110"/>
        <v>0</v>
      </c>
    </row>
    <row r="212" spans="1:10" x14ac:dyDescent="0.25">
      <c r="A212" s="4"/>
      <c r="B212" s="5"/>
      <c r="C212" s="1"/>
      <c r="D212" s="1"/>
      <c r="E212" s="1"/>
      <c r="F212" s="1"/>
      <c r="G212" s="1"/>
      <c r="H212" s="7"/>
      <c r="I212" s="1">
        <f t="shared" ref="I212" si="118">IF(COUNTA(C211:G211)=0,0,IF((COUNTIF(C211,"&lt;"&amp;C212)+COUNTIF(D211,"&lt;"&amp;D212)+COUNTIF(E211,"&lt;"&amp;E212)+COUNTIF(F211,"&lt;"&amp;F212)+COUNTIF(G211,"&lt;"&amp;G212))=3,3,1))</f>
        <v>0</v>
      </c>
      <c r="J212" s="11">
        <f t="shared" si="112"/>
        <v>0</v>
      </c>
    </row>
    <row r="213" spans="1:10" x14ac:dyDescent="0.25">
      <c r="J213" s="10"/>
    </row>
    <row r="214" spans="1:10" x14ac:dyDescent="0.25">
      <c r="A214" s="2"/>
      <c r="B214" s="6" t="s">
        <v>51</v>
      </c>
      <c r="C214" s="6" t="s">
        <v>53</v>
      </c>
      <c r="D214" s="6" t="s">
        <v>54</v>
      </c>
      <c r="E214" s="6" t="s">
        <v>55</v>
      </c>
      <c r="F214" s="6" t="s">
        <v>56</v>
      </c>
      <c r="G214" s="6" t="s">
        <v>57</v>
      </c>
      <c r="H214" s="7"/>
      <c r="I214" s="6" t="s">
        <v>83</v>
      </c>
      <c r="J214" s="6" t="s">
        <v>84</v>
      </c>
    </row>
    <row r="215" spans="1:10" x14ac:dyDescent="0.25">
      <c r="A215" s="3" t="s">
        <v>76</v>
      </c>
      <c r="B215" s="5"/>
      <c r="C215" s="1"/>
      <c r="D215" s="1"/>
      <c r="E215" s="1"/>
      <c r="F215" s="1"/>
      <c r="G215" s="1"/>
      <c r="H215" s="7"/>
      <c r="I215" s="1">
        <f t="shared" ref="I215" si="119">IF(COUNTA(C215:G215)=0,0,IF((COUNTIF(C215,"&gt;"&amp;C216)+COUNTIF(D215,"&gt;"&amp;D216)+COUNTIF(E215,"&gt;"&amp;E216)+COUNTIF(F215,"&gt;"&amp;F216)+COUNTIF(G215,"&gt;"&amp;G216))=3,3,1))</f>
        <v>0</v>
      </c>
      <c r="J215" s="11">
        <f t="shared" si="110"/>
        <v>0</v>
      </c>
    </row>
    <row r="216" spans="1:10" x14ac:dyDescent="0.25">
      <c r="A216" s="4"/>
      <c r="B216" s="5"/>
      <c r="C216" s="1"/>
      <c r="D216" s="1"/>
      <c r="E216" s="1"/>
      <c r="F216" s="1"/>
      <c r="G216" s="1"/>
      <c r="H216" s="7"/>
      <c r="I216" s="1">
        <f t="shared" ref="I216" si="120">IF(COUNTA(C215:G215)=0,0,IF((COUNTIF(C215,"&lt;"&amp;C216)+COUNTIF(D215,"&lt;"&amp;D216)+COUNTIF(E215,"&lt;"&amp;E216)+COUNTIF(F215,"&lt;"&amp;F216)+COUNTIF(G215,"&lt;"&amp;G216))=3,3,1))</f>
        <v>0</v>
      </c>
      <c r="J216" s="11">
        <f t="shared" si="112"/>
        <v>0</v>
      </c>
    </row>
    <row r="217" spans="1:10" x14ac:dyDescent="0.25">
      <c r="J217" s="10"/>
    </row>
    <row r="218" spans="1:10" x14ac:dyDescent="0.25">
      <c r="A218" s="2"/>
      <c r="B218" s="6" t="s">
        <v>51</v>
      </c>
      <c r="C218" s="6" t="s">
        <v>53</v>
      </c>
      <c r="D218" s="6" t="s">
        <v>54</v>
      </c>
      <c r="E218" s="6" t="s">
        <v>55</v>
      </c>
      <c r="F218" s="6" t="s">
        <v>56</v>
      </c>
      <c r="G218" s="6" t="s">
        <v>57</v>
      </c>
      <c r="H218" s="7"/>
      <c r="I218" s="6" t="s">
        <v>83</v>
      </c>
      <c r="J218" s="6" t="s">
        <v>84</v>
      </c>
    </row>
    <row r="219" spans="1:10" x14ac:dyDescent="0.25">
      <c r="A219" s="3" t="s">
        <v>77</v>
      </c>
      <c r="B219" s="5"/>
      <c r="C219" s="1"/>
      <c r="D219" s="1"/>
      <c r="E219" s="1"/>
      <c r="F219" s="1"/>
      <c r="G219" s="1"/>
      <c r="H219" s="7"/>
      <c r="I219" s="1">
        <f t="shared" ref="I219" si="121">IF(COUNTA(C219:G219)=0,0,IF((COUNTIF(C219,"&gt;"&amp;C220)+COUNTIF(D219,"&gt;"&amp;D220)+COUNTIF(E219,"&gt;"&amp;E220)+COUNTIF(F219,"&gt;"&amp;F220)+COUNTIF(G219,"&gt;"&amp;G220))=3,3,1))</f>
        <v>0</v>
      </c>
      <c r="J219" s="11">
        <f t="shared" si="110"/>
        <v>0</v>
      </c>
    </row>
    <row r="220" spans="1:10" x14ac:dyDescent="0.25">
      <c r="A220" s="4"/>
      <c r="B220" s="5"/>
      <c r="C220" s="1"/>
      <c r="D220" s="1"/>
      <c r="E220" s="1"/>
      <c r="F220" s="1"/>
      <c r="G220" s="1"/>
      <c r="H220" s="7"/>
      <c r="I220" s="1">
        <f t="shared" ref="I220" si="122">IF(COUNTA(C219:G219)=0,0,IF((COUNTIF(C219,"&lt;"&amp;C220)+COUNTIF(D219,"&lt;"&amp;D220)+COUNTIF(E219,"&lt;"&amp;E220)+COUNTIF(F219,"&lt;"&amp;F220)+COUNTIF(G219,"&lt;"&amp;G220))=3,3,1))</f>
        <v>0</v>
      </c>
      <c r="J220" s="11">
        <f t="shared" si="112"/>
        <v>0</v>
      </c>
    </row>
    <row r="221" spans="1:10" x14ac:dyDescent="0.25">
      <c r="J221" s="10"/>
    </row>
    <row r="222" spans="1:10" x14ac:dyDescent="0.25">
      <c r="A222" s="2"/>
      <c r="B222" s="6" t="s">
        <v>51</v>
      </c>
      <c r="C222" s="6" t="s">
        <v>53</v>
      </c>
      <c r="D222" s="6" t="s">
        <v>54</v>
      </c>
      <c r="E222" s="6" t="s">
        <v>55</v>
      </c>
      <c r="F222" s="6" t="s">
        <v>56</v>
      </c>
      <c r="G222" s="6" t="s">
        <v>57</v>
      </c>
      <c r="H222" s="7"/>
      <c r="I222" s="6" t="s">
        <v>83</v>
      </c>
      <c r="J222" s="6" t="s">
        <v>84</v>
      </c>
    </row>
    <row r="223" spans="1:10" x14ac:dyDescent="0.25">
      <c r="A223" s="3" t="s">
        <v>78</v>
      </c>
      <c r="B223" s="5"/>
      <c r="C223" s="1"/>
      <c r="D223" s="1"/>
      <c r="E223" s="1"/>
      <c r="F223" s="1"/>
      <c r="G223" s="1"/>
      <c r="H223" s="7"/>
      <c r="I223" s="1">
        <f t="shared" ref="I223" si="123">IF(COUNTA(C223:G223)=0,0,IF((COUNTIF(C223,"&gt;"&amp;C224)+COUNTIF(D223,"&gt;"&amp;D224)+COUNTIF(E223,"&gt;"&amp;E224)+COUNTIF(F223,"&gt;"&amp;F224)+COUNTIF(G223,"&gt;"&amp;G224))=3,3,1))</f>
        <v>0</v>
      </c>
      <c r="J223" s="11">
        <f t="shared" si="110"/>
        <v>0</v>
      </c>
    </row>
    <row r="224" spans="1:10" x14ac:dyDescent="0.25">
      <c r="A224" s="4"/>
      <c r="B224" s="5"/>
      <c r="C224" s="1"/>
      <c r="D224" s="1"/>
      <c r="E224" s="1"/>
      <c r="F224" s="1"/>
      <c r="G224" s="1"/>
      <c r="H224" s="7"/>
      <c r="I224" s="1">
        <f t="shared" ref="I224" si="124">IF(COUNTA(C223:G223)=0,0,IF((COUNTIF(C223,"&lt;"&amp;C224)+COUNTIF(D223,"&lt;"&amp;D224)+COUNTIF(E223,"&lt;"&amp;E224)+COUNTIF(F223,"&lt;"&amp;F224)+COUNTIF(G223,"&lt;"&amp;G224))=3,3,1))</f>
        <v>0</v>
      </c>
      <c r="J224" s="11">
        <f t="shared" si="112"/>
        <v>0</v>
      </c>
    </row>
    <row r="225" spans="1:10" x14ac:dyDescent="0.25">
      <c r="J225" s="10"/>
    </row>
    <row r="226" spans="1:10" x14ac:dyDescent="0.25">
      <c r="A226" s="2"/>
      <c r="B226" s="6" t="s">
        <v>51</v>
      </c>
      <c r="C226" s="6" t="s">
        <v>53</v>
      </c>
      <c r="D226" s="6" t="s">
        <v>54</v>
      </c>
      <c r="E226" s="6" t="s">
        <v>55</v>
      </c>
      <c r="F226" s="6" t="s">
        <v>56</v>
      </c>
      <c r="G226" s="6" t="s">
        <v>57</v>
      </c>
      <c r="H226" s="7"/>
      <c r="I226" s="6" t="s">
        <v>83</v>
      </c>
      <c r="J226" s="6" t="s">
        <v>84</v>
      </c>
    </row>
    <row r="227" spans="1:10" x14ac:dyDescent="0.25">
      <c r="A227" s="3" t="s">
        <v>79</v>
      </c>
      <c r="B227" s="5"/>
      <c r="C227" s="1"/>
      <c r="D227" s="1"/>
      <c r="E227" s="1"/>
      <c r="F227" s="1"/>
      <c r="G227" s="1"/>
      <c r="H227" s="7"/>
      <c r="I227" s="1">
        <f t="shared" ref="I227" si="125">IF(COUNTA(C227:G227)=0,0,IF((COUNTIF(C227,"&gt;"&amp;C228)+COUNTIF(D227,"&gt;"&amp;D228)+COUNTIF(E227,"&gt;"&amp;E228)+COUNTIF(F227,"&gt;"&amp;F228)+COUNTIF(G227,"&gt;"&amp;G228))=3,3,1))</f>
        <v>0</v>
      </c>
      <c r="J227" s="11">
        <f t="shared" si="110"/>
        <v>0</v>
      </c>
    </row>
    <row r="228" spans="1:10" x14ac:dyDescent="0.25">
      <c r="A228" s="4"/>
      <c r="B228" s="5"/>
      <c r="C228" s="1"/>
      <c r="D228" s="1"/>
      <c r="E228" s="1"/>
      <c r="F228" s="1"/>
      <c r="G228" s="1"/>
      <c r="H228" s="7"/>
      <c r="I228" s="1">
        <f t="shared" ref="I228" si="126">IF(COUNTA(C227:G227)=0,0,IF((COUNTIF(C227,"&lt;"&amp;C228)+COUNTIF(D227,"&lt;"&amp;D228)+COUNTIF(E227,"&lt;"&amp;E228)+COUNTIF(F227,"&lt;"&amp;F228)+COUNTIF(G227,"&lt;"&amp;G228))=3,3,1))</f>
        <v>0</v>
      </c>
      <c r="J228" s="11">
        <f t="shared" si="112"/>
        <v>0</v>
      </c>
    </row>
    <row r="229" spans="1:10" x14ac:dyDescent="0.25">
      <c r="J229" s="10"/>
    </row>
    <row r="230" spans="1:10" x14ac:dyDescent="0.25">
      <c r="A230" s="2"/>
      <c r="B230" s="6" t="s">
        <v>51</v>
      </c>
      <c r="C230" s="6" t="s">
        <v>53</v>
      </c>
      <c r="D230" s="6" t="s">
        <v>54</v>
      </c>
      <c r="E230" s="6" t="s">
        <v>55</v>
      </c>
      <c r="F230" s="6" t="s">
        <v>56</v>
      </c>
      <c r="G230" s="6" t="s">
        <v>57</v>
      </c>
      <c r="H230" s="7"/>
      <c r="I230" s="6" t="s">
        <v>83</v>
      </c>
      <c r="J230" s="6" t="s">
        <v>84</v>
      </c>
    </row>
    <row r="231" spans="1:10" x14ac:dyDescent="0.25">
      <c r="A231" s="3" t="s">
        <v>80</v>
      </c>
      <c r="B231" s="5"/>
      <c r="C231" s="1"/>
      <c r="D231" s="1"/>
      <c r="E231" s="1"/>
      <c r="F231" s="1"/>
      <c r="G231" s="1"/>
      <c r="H231" s="7"/>
      <c r="I231" s="1">
        <f t="shared" ref="I231" si="127">IF(COUNTA(C231:G231)=0,0,IF((COUNTIF(C231,"&gt;"&amp;C232)+COUNTIF(D231,"&gt;"&amp;D232)+COUNTIF(E231,"&gt;"&amp;E232)+COUNTIF(F231,"&gt;"&amp;F232)+COUNTIF(G231,"&gt;"&amp;G232))=3,3,1))</f>
        <v>0</v>
      </c>
      <c r="J231" s="11">
        <f t="shared" si="110"/>
        <v>0</v>
      </c>
    </row>
    <row r="232" spans="1:10" x14ac:dyDescent="0.25">
      <c r="A232" s="4"/>
      <c r="B232" s="5"/>
      <c r="C232" s="1"/>
      <c r="D232" s="1"/>
      <c r="E232" s="1"/>
      <c r="F232" s="1"/>
      <c r="G232" s="1"/>
      <c r="H232" s="7"/>
      <c r="I232" s="1">
        <f t="shared" ref="I232" si="128">IF(COUNTA(C231:G231)=0,0,IF((COUNTIF(C231,"&lt;"&amp;C232)+COUNTIF(D231,"&lt;"&amp;D232)+COUNTIF(E231,"&lt;"&amp;E232)+COUNTIF(F231,"&lt;"&amp;F232)+COUNTIF(G231,"&lt;"&amp;G232))=3,3,1))</f>
        <v>0</v>
      </c>
      <c r="J232" s="11">
        <f t="shared" si="112"/>
        <v>0</v>
      </c>
    </row>
    <row r="233" spans="1:10" x14ac:dyDescent="0.25">
      <c r="J233" s="10"/>
    </row>
    <row r="234" spans="1:10" x14ac:dyDescent="0.25">
      <c r="A234" s="2"/>
      <c r="B234" s="6" t="s">
        <v>51</v>
      </c>
      <c r="C234" s="6" t="s">
        <v>53</v>
      </c>
      <c r="D234" s="6" t="s">
        <v>54</v>
      </c>
      <c r="E234" s="6" t="s">
        <v>55</v>
      </c>
      <c r="F234" s="6" t="s">
        <v>56</v>
      </c>
      <c r="G234" s="6" t="s">
        <v>57</v>
      </c>
      <c r="H234" s="7"/>
      <c r="I234" s="6" t="s">
        <v>83</v>
      </c>
      <c r="J234" s="6" t="s">
        <v>84</v>
      </c>
    </row>
    <row r="235" spans="1:10" x14ac:dyDescent="0.25">
      <c r="A235" s="3" t="s">
        <v>81</v>
      </c>
      <c r="B235" s="5"/>
      <c r="C235" s="1"/>
      <c r="D235" s="1"/>
      <c r="E235" s="1"/>
      <c r="F235" s="1"/>
      <c r="G235" s="1"/>
      <c r="H235" s="7"/>
      <c r="I235" s="1">
        <f t="shared" ref="I235" si="129">IF(COUNTA(C235:G235)=0,0,IF((COUNTIF(C235,"&gt;"&amp;C236)+COUNTIF(D235,"&gt;"&amp;D236)+COUNTIF(E235,"&gt;"&amp;E236)+COUNTIF(F235,"&gt;"&amp;F236)+COUNTIF(G235,"&gt;"&amp;G236))=3,3,1))</f>
        <v>0</v>
      </c>
      <c r="J235" s="11">
        <f t="shared" si="110"/>
        <v>0</v>
      </c>
    </row>
    <row r="236" spans="1:10" x14ac:dyDescent="0.25">
      <c r="A236" s="4"/>
      <c r="B236" s="5"/>
      <c r="C236" s="1"/>
      <c r="D236" s="1"/>
      <c r="E236" s="1"/>
      <c r="F236" s="1"/>
      <c r="G236" s="1"/>
      <c r="H236" s="7"/>
      <c r="I236" s="1">
        <f t="shared" ref="I236" si="130">IF(COUNTA(C235:G235)=0,0,IF((COUNTIF(C235,"&lt;"&amp;C236)+COUNTIF(D235,"&lt;"&amp;D236)+COUNTIF(E235,"&lt;"&amp;E236)+COUNTIF(F235,"&lt;"&amp;F236)+COUNTIF(G235,"&lt;"&amp;G236))=3,3,1))</f>
        <v>0</v>
      </c>
      <c r="J236" s="11">
        <f t="shared" si="112"/>
        <v>0</v>
      </c>
    </row>
    <row r="237" spans="1:10" x14ac:dyDescent="0.25">
      <c r="J237" s="10"/>
    </row>
    <row r="238" spans="1:10" x14ac:dyDescent="0.25">
      <c r="A238" s="2"/>
      <c r="B238" s="6" t="s">
        <v>51</v>
      </c>
      <c r="C238" s="6" t="s">
        <v>53</v>
      </c>
      <c r="D238" s="6" t="s">
        <v>54</v>
      </c>
      <c r="E238" s="6" t="s">
        <v>55</v>
      </c>
      <c r="F238" s="6" t="s">
        <v>56</v>
      </c>
      <c r="G238" s="6" t="s">
        <v>57</v>
      </c>
      <c r="H238" s="7"/>
      <c r="I238" s="6" t="s">
        <v>83</v>
      </c>
      <c r="J238" s="6" t="s">
        <v>84</v>
      </c>
    </row>
    <row r="239" spans="1:10" x14ac:dyDescent="0.25">
      <c r="A239" s="3" t="s">
        <v>82</v>
      </c>
      <c r="B239" s="5"/>
      <c r="C239" s="1"/>
      <c r="D239" s="1"/>
      <c r="E239" s="1"/>
      <c r="F239" s="1"/>
      <c r="G239" s="1"/>
      <c r="H239" s="7"/>
      <c r="I239" s="1">
        <f t="shared" ref="I239" si="131">IF(COUNTA(C239:G239)=0,0,IF((COUNTIF(C239,"&gt;"&amp;C240)+COUNTIF(D239,"&gt;"&amp;D240)+COUNTIF(E239,"&gt;"&amp;E240)+COUNTIF(F239,"&gt;"&amp;F240)+COUNTIF(G239,"&gt;"&amp;G240))=3,3,1))</f>
        <v>0</v>
      </c>
      <c r="J239" s="11">
        <f t="shared" si="110"/>
        <v>0</v>
      </c>
    </row>
    <row r="240" spans="1:10" x14ac:dyDescent="0.25">
      <c r="A240" s="4"/>
      <c r="B240" s="5"/>
      <c r="C240" s="1"/>
      <c r="D240" s="1"/>
      <c r="E240" s="1"/>
      <c r="F240" s="1"/>
      <c r="G240" s="1"/>
      <c r="H240" s="7"/>
      <c r="I240" s="1">
        <f t="shared" ref="I240" si="132">IF(COUNTA(C239:G239)=0,0,IF((COUNTIF(C239,"&lt;"&amp;C240)+COUNTIF(D239,"&lt;"&amp;D240)+COUNTIF(E239,"&lt;"&amp;E240)+COUNTIF(F239,"&lt;"&amp;F240)+COUNTIF(G239,"&lt;"&amp;G240))=3,3,1))</f>
        <v>0</v>
      </c>
      <c r="J240" s="11">
        <f t="shared" si="112"/>
        <v>0</v>
      </c>
    </row>
    <row r="241" spans="1:10" x14ac:dyDescent="0.25">
      <c r="J241" s="10"/>
    </row>
    <row r="242" spans="1:10" x14ac:dyDescent="0.25">
      <c r="A242" s="2"/>
      <c r="B242" s="6" t="s">
        <v>51</v>
      </c>
      <c r="C242" s="6" t="s">
        <v>53</v>
      </c>
      <c r="D242" s="6" t="s">
        <v>54</v>
      </c>
      <c r="E242" s="6" t="s">
        <v>55</v>
      </c>
      <c r="F242" s="6" t="s">
        <v>56</v>
      </c>
      <c r="G242" s="6" t="s">
        <v>57</v>
      </c>
      <c r="H242" s="7"/>
      <c r="I242" s="6" t="s">
        <v>83</v>
      </c>
      <c r="J242" s="6" t="s">
        <v>84</v>
      </c>
    </row>
    <row r="243" spans="1:10" x14ac:dyDescent="0.25">
      <c r="A243" s="3" t="s">
        <v>100</v>
      </c>
      <c r="B243" s="5"/>
      <c r="C243" s="1"/>
      <c r="D243" s="1"/>
      <c r="E243" s="1"/>
      <c r="F243" s="1"/>
      <c r="G243" s="1"/>
      <c r="H243" s="7"/>
      <c r="I243" s="1">
        <f t="shared" ref="I243" si="133">IF(COUNTA(C243:G243)=0,0,IF((COUNTIF(C243,"&gt;"&amp;C244)+COUNTIF(D243,"&gt;"&amp;D244)+COUNTIF(E243,"&gt;"&amp;E244)+COUNTIF(F243,"&gt;"&amp;F244)+COUNTIF(G243,"&gt;"&amp;G244))=3,3,1))</f>
        <v>0</v>
      </c>
      <c r="J243" s="11">
        <f t="shared" ref="J243" si="134">SUM(C243:G243)-SUM(C244:G244)</f>
        <v>0</v>
      </c>
    </row>
    <row r="244" spans="1:10" x14ac:dyDescent="0.25">
      <c r="A244" s="4"/>
      <c r="B244" s="5"/>
      <c r="C244" s="1"/>
      <c r="D244" s="1"/>
      <c r="E244" s="1"/>
      <c r="F244" s="1"/>
      <c r="G244" s="1"/>
      <c r="H244" s="7"/>
      <c r="I244" s="1">
        <f t="shared" ref="I244" si="135">IF(COUNTA(C243:G243)=0,0,IF((COUNTIF(C243,"&lt;"&amp;C244)+COUNTIF(D243,"&lt;"&amp;D244)+COUNTIF(E243,"&lt;"&amp;E244)+COUNTIF(F243,"&lt;"&amp;F244)+COUNTIF(G243,"&lt;"&amp;G244))=3,3,1))</f>
        <v>0</v>
      </c>
      <c r="J244" s="11">
        <f t="shared" ref="J244" si="136">SUM(C244:G244)-SUM(C243:G243)</f>
        <v>0</v>
      </c>
    </row>
    <row r="245" spans="1:10" x14ac:dyDescent="0.25">
      <c r="J245" s="10"/>
    </row>
    <row r="246" spans="1:10" x14ac:dyDescent="0.25">
      <c r="A246" s="2"/>
      <c r="B246" s="6" t="s">
        <v>51</v>
      </c>
      <c r="C246" s="6" t="s">
        <v>53</v>
      </c>
      <c r="D246" s="6" t="s">
        <v>54</v>
      </c>
      <c r="E246" s="6" t="s">
        <v>55</v>
      </c>
      <c r="F246" s="6" t="s">
        <v>56</v>
      </c>
      <c r="G246" s="6" t="s">
        <v>57</v>
      </c>
      <c r="H246" s="7"/>
      <c r="I246" s="6" t="s">
        <v>83</v>
      </c>
      <c r="J246" s="6" t="s">
        <v>84</v>
      </c>
    </row>
    <row r="247" spans="1:10" x14ac:dyDescent="0.25">
      <c r="A247" s="3" t="s">
        <v>101</v>
      </c>
      <c r="B247" s="5"/>
      <c r="C247" s="1"/>
      <c r="D247" s="1"/>
      <c r="E247" s="1"/>
      <c r="F247" s="1"/>
      <c r="G247" s="1"/>
      <c r="H247" s="7"/>
      <c r="I247" s="1">
        <f t="shared" ref="I247" si="137">IF(COUNTA(C247:G247)=0,0,IF((COUNTIF(C247,"&gt;"&amp;C248)+COUNTIF(D247,"&gt;"&amp;D248)+COUNTIF(E247,"&gt;"&amp;E248)+COUNTIF(F247,"&gt;"&amp;F248)+COUNTIF(G247,"&gt;"&amp;G248))=3,3,1))</f>
        <v>0</v>
      </c>
      <c r="J247" s="11">
        <f t="shared" ref="J247" si="138">SUM(C247:G247)-SUM(C248:G248)</f>
        <v>0</v>
      </c>
    </row>
    <row r="248" spans="1:10" x14ac:dyDescent="0.25">
      <c r="A248" s="4"/>
      <c r="B248" s="5"/>
      <c r="C248" s="1"/>
      <c r="D248" s="1"/>
      <c r="E248" s="1"/>
      <c r="F248" s="1"/>
      <c r="G248" s="1"/>
      <c r="H248" s="7"/>
      <c r="I248" s="1">
        <f t="shared" ref="I248" si="139">IF(COUNTA(C247:G247)=0,0,IF((COUNTIF(C247,"&lt;"&amp;C248)+COUNTIF(D247,"&lt;"&amp;D248)+COUNTIF(E247,"&lt;"&amp;E248)+COUNTIF(F247,"&lt;"&amp;F248)+COUNTIF(G247,"&lt;"&amp;G248))=3,3,1))</f>
        <v>0</v>
      </c>
      <c r="J248" s="11">
        <f t="shared" ref="J248" si="140">SUM(C248:G248)-SUM(C247:G247)</f>
        <v>0</v>
      </c>
    </row>
    <row r="249" spans="1:10" x14ac:dyDescent="0.25">
      <c r="J249" s="10"/>
    </row>
    <row r="250" spans="1:10" x14ac:dyDescent="0.25">
      <c r="A250" s="2"/>
      <c r="B250" s="6" t="s">
        <v>51</v>
      </c>
      <c r="C250" s="6" t="s">
        <v>53</v>
      </c>
      <c r="D250" s="6" t="s">
        <v>54</v>
      </c>
      <c r="E250" s="6" t="s">
        <v>55</v>
      </c>
      <c r="F250" s="6" t="s">
        <v>56</v>
      </c>
      <c r="G250" s="6" t="s">
        <v>57</v>
      </c>
      <c r="H250" s="7"/>
      <c r="I250" s="6" t="s">
        <v>83</v>
      </c>
      <c r="J250" s="6" t="s">
        <v>84</v>
      </c>
    </row>
    <row r="251" spans="1:10" x14ac:dyDescent="0.25">
      <c r="A251" s="3" t="s">
        <v>102</v>
      </c>
      <c r="B251" s="5"/>
      <c r="C251" s="1"/>
      <c r="D251" s="1"/>
      <c r="E251" s="1"/>
      <c r="F251" s="1"/>
      <c r="G251" s="1"/>
      <c r="H251" s="7"/>
      <c r="I251" s="1">
        <f t="shared" ref="I251" si="141">IF(COUNTA(C251:G251)=0,0,IF((COUNTIF(C251,"&gt;"&amp;C252)+COUNTIF(D251,"&gt;"&amp;D252)+COUNTIF(E251,"&gt;"&amp;E252)+COUNTIF(F251,"&gt;"&amp;F252)+COUNTIF(G251,"&gt;"&amp;G252))=3,3,1))</f>
        <v>0</v>
      </c>
      <c r="J251" s="11">
        <f t="shared" ref="J251" si="142">SUM(C251:G251)-SUM(C252:G252)</f>
        <v>0</v>
      </c>
    </row>
    <row r="252" spans="1:10" x14ac:dyDescent="0.25">
      <c r="A252" s="4"/>
      <c r="B252" s="5"/>
      <c r="C252" s="1"/>
      <c r="D252" s="1"/>
      <c r="E252" s="1"/>
      <c r="F252" s="1"/>
      <c r="G252" s="1"/>
      <c r="H252" s="7"/>
      <c r="I252" s="1">
        <f t="shared" ref="I252" si="143">IF(COUNTA(C251:G251)=0,0,IF((COUNTIF(C251,"&lt;"&amp;C252)+COUNTIF(D251,"&lt;"&amp;D252)+COUNTIF(E251,"&lt;"&amp;E252)+COUNTIF(F251,"&lt;"&amp;F252)+COUNTIF(G251,"&lt;"&amp;G252))=3,3,1))</f>
        <v>0</v>
      </c>
      <c r="J252" s="11">
        <f t="shared" ref="J252" si="144">SUM(C252:G252)-SUM(C251:G251)</f>
        <v>0</v>
      </c>
    </row>
    <row r="253" spans="1:10" x14ac:dyDescent="0.25">
      <c r="J253" s="10"/>
    </row>
    <row r="254" spans="1:10" x14ac:dyDescent="0.25">
      <c r="A254" s="2"/>
      <c r="B254" s="6" t="s">
        <v>51</v>
      </c>
      <c r="C254" s="6" t="s">
        <v>53</v>
      </c>
      <c r="D254" s="6" t="s">
        <v>54</v>
      </c>
      <c r="E254" s="6" t="s">
        <v>55</v>
      </c>
      <c r="F254" s="6" t="s">
        <v>56</v>
      </c>
      <c r="G254" s="6" t="s">
        <v>57</v>
      </c>
      <c r="H254" s="7"/>
      <c r="I254" s="6" t="s">
        <v>83</v>
      </c>
      <c r="J254" s="6" t="s">
        <v>84</v>
      </c>
    </row>
    <row r="255" spans="1:10" x14ac:dyDescent="0.25">
      <c r="A255" s="3" t="s">
        <v>103</v>
      </c>
      <c r="B255" s="5"/>
      <c r="C255" s="1"/>
      <c r="D255" s="1"/>
      <c r="E255" s="1"/>
      <c r="F255" s="1"/>
      <c r="G255" s="1"/>
      <c r="H255" s="7"/>
      <c r="I255" s="1">
        <f t="shared" ref="I255" si="145">IF(COUNTA(C255:G255)=0,0,IF((COUNTIF(C255,"&gt;"&amp;C256)+COUNTIF(D255,"&gt;"&amp;D256)+COUNTIF(E255,"&gt;"&amp;E256)+COUNTIF(F255,"&gt;"&amp;F256)+COUNTIF(G255,"&gt;"&amp;G256))=3,3,1))</f>
        <v>0</v>
      </c>
      <c r="J255" s="11">
        <f t="shared" ref="J255" si="146">SUM(C255:G255)-SUM(C256:G256)</f>
        <v>0</v>
      </c>
    </row>
    <row r="256" spans="1:10" x14ac:dyDescent="0.25">
      <c r="A256" s="4"/>
      <c r="B256" s="5"/>
      <c r="C256" s="1"/>
      <c r="D256" s="1"/>
      <c r="E256" s="1"/>
      <c r="F256" s="1"/>
      <c r="G256" s="1"/>
      <c r="H256" s="7"/>
      <c r="I256" s="1">
        <f t="shared" ref="I256" si="147">IF(COUNTA(C255:G255)=0,0,IF((COUNTIF(C255,"&lt;"&amp;C256)+COUNTIF(D255,"&lt;"&amp;D256)+COUNTIF(E255,"&lt;"&amp;E256)+COUNTIF(F255,"&lt;"&amp;F256)+COUNTIF(G255,"&lt;"&amp;G256))=3,3,1))</f>
        <v>0</v>
      </c>
      <c r="J256" s="11">
        <f t="shared" ref="J256" si="148">SUM(C256:G256)-SUM(C255:G255)</f>
        <v>0</v>
      </c>
    </row>
    <row r="257" spans="1:10" x14ac:dyDescent="0.25">
      <c r="J257" s="10"/>
    </row>
    <row r="258" spans="1:10" x14ac:dyDescent="0.25">
      <c r="A258" s="2"/>
      <c r="B258" s="6" t="s">
        <v>51</v>
      </c>
      <c r="C258" s="6" t="s">
        <v>53</v>
      </c>
      <c r="D258" s="6" t="s">
        <v>54</v>
      </c>
      <c r="E258" s="6" t="s">
        <v>55</v>
      </c>
      <c r="F258" s="6" t="s">
        <v>56</v>
      </c>
      <c r="G258" s="6" t="s">
        <v>57</v>
      </c>
      <c r="H258" s="7"/>
      <c r="I258" s="6" t="s">
        <v>83</v>
      </c>
      <c r="J258" s="6" t="s">
        <v>84</v>
      </c>
    </row>
    <row r="259" spans="1:10" x14ac:dyDescent="0.25">
      <c r="A259" s="3" t="s">
        <v>104</v>
      </c>
      <c r="B259" s="5"/>
      <c r="C259" s="1"/>
      <c r="D259" s="1"/>
      <c r="E259" s="1"/>
      <c r="F259" s="1"/>
      <c r="G259" s="1"/>
      <c r="H259" s="7"/>
      <c r="I259" s="1">
        <f t="shared" ref="I259" si="149">IF(COUNTA(C259:G259)=0,0,IF((COUNTIF(C259,"&gt;"&amp;C260)+COUNTIF(D259,"&gt;"&amp;D260)+COUNTIF(E259,"&gt;"&amp;E260)+COUNTIF(F259,"&gt;"&amp;F260)+COUNTIF(G259,"&gt;"&amp;G260))=3,3,1))</f>
        <v>0</v>
      </c>
      <c r="J259" s="11">
        <f t="shared" ref="J259" si="150">SUM(C259:G259)-SUM(C260:G260)</f>
        <v>0</v>
      </c>
    </row>
    <row r="260" spans="1:10" x14ac:dyDescent="0.25">
      <c r="A260" s="4"/>
      <c r="B260" s="5"/>
      <c r="C260" s="1"/>
      <c r="D260" s="1"/>
      <c r="E260" s="1"/>
      <c r="F260" s="1"/>
      <c r="G260" s="1"/>
      <c r="H260" s="7"/>
      <c r="I260" s="1">
        <f t="shared" ref="I260" si="151">IF(COUNTA(C259:G259)=0,0,IF((COUNTIF(C259,"&lt;"&amp;C260)+COUNTIF(D259,"&lt;"&amp;D260)+COUNTIF(E259,"&lt;"&amp;E260)+COUNTIF(F259,"&lt;"&amp;F260)+COUNTIF(G259,"&lt;"&amp;G260))=3,3,1))</f>
        <v>0</v>
      </c>
      <c r="J260" s="11">
        <f t="shared" ref="J260" si="152">SUM(C260:G260)-SUM(C259:G259)</f>
        <v>0</v>
      </c>
    </row>
    <row r="261" spans="1:10" x14ac:dyDescent="0.25">
      <c r="J261" s="10"/>
    </row>
    <row r="262" spans="1:10" x14ac:dyDescent="0.25">
      <c r="A262" s="2"/>
      <c r="B262" s="6" t="s">
        <v>51</v>
      </c>
      <c r="C262" s="6" t="s">
        <v>53</v>
      </c>
      <c r="D262" s="6" t="s">
        <v>54</v>
      </c>
      <c r="E262" s="6" t="s">
        <v>55</v>
      </c>
      <c r="F262" s="6" t="s">
        <v>56</v>
      </c>
      <c r="G262" s="6" t="s">
        <v>57</v>
      </c>
      <c r="H262" s="7"/>
      <c r="I262" s="6" t="s">
        <v>83</v>
      </c>
      <c r="J262" s="6" t="s">
        <v>84</v>
      </c>
    </row>
    <row r="263" spans="1:10" x14ac:dyDescent="0.25">
      <c r="A263" s="3" t="s">
        <v>105</v>
      </c>
      <c r="B263" s="5"/>
      <c r="C263" s="1"/>
      <c r="D263" s="1"/>
      <c r="E263" s="1"/>
      <c r="F263" s="1"/>
      <c r="G263" s="1"/>
      <c r="H263" s="7"/>
      <c r="I263" s="1">
        <f t="shared" ref="I263" si="153">IF(COUNTA(C263:G263)=0,0,IF((COUNTIF(C263,"&gt;"&amp;C264)+COUNTIF(D263,"&gt;"&amp;D264)+COUNTIF(E263,"&gt;"&amp;E264)+COUNTIF(F263,"&gt;"&amp;F264)+COUNTIF(G263,"&gt;"&amp;G264))=3,3,1))</f>
        <v>0</v>
      </c>
      <c r="J263" s="11">
        <f t="shared" ref="J263" si="154">SUM(C263:G263)-SUM(C264:G264)</f>
        <v>0</v>
      </c>
    </row>
    <row r="264" spans="1:10" x14ac:dyDescent="0.25">
      <c r="A264" s="4"/>
      <c r="B264" s="5"/>
      <c r="C264" s="1"/>
      <c r="D264" s="1"/>
      <c r="E264" s="1"/>
      <c r="F264" s="1"/>
      <c r="G264" s="1"/>
      <c r="H264" s="7"/>
      <c r="I264" s="1">
        <f t="shared" ref="I264" si="155">IF(COUNTA(C263:G263)=0,0,IF((COUNTIF(C263,"&lt;"&amp;C264)+COUNTIF(D263,"&lt;"&amp;D264)+COUNTIF(E263,"&lt;"&amp;E264)+COUNTIF(F263,"&lt;"&amp;F264)+COUNTIF(G263,"&lt;"&amp;G264))=3,3,1))</f>
        <v>0</v>
      </c>
      <c r="J264" s="11">
        <f t="shared" ref="J264" si="156">SUM(C264:G264)-SUM(C263:G263)</f>
        <v>0</v>
      </c>
    </row>
    <row r="265" spans="1:10" x14ac:dyDescent="0.25">
      <c r="J265" s="10"/>
    </row>
    <row r="266" spans="1:10" x14ac:dyDescent="0.25">
      <c r="A266" s="2"/>
      <c r="B266" s="6" t="s">
        <v>51</v>
      </c>
      <c r="C266" s="6" t="s">
        <v>53</v>
      </c>
      <c r="D266" s="6" t="s">
        <v>54</v>
      </c>
      <c r="E266" s="6" t="s">
        <v>55</v>
      </c>
      <c r="F266" s="6" t="s">
        <v>56</v>
      </c>
      <c r="G266" s="6" t="s">
        <v>57</v>
      </c>
      <c r="H266" s="7"/>
      <c r="I266" s="6" t="s">
        <v>83</v>
      </c>
      <c r="J266" s="6" t="s">
        <v>84</v>
      </c>
    </row>
    <row r="267" spans="1:10" x14ac:dyDescent="0.25">
      <c r="A267" s="3" t="s">
        <v>106</v>
      </c>
      <c r="B267" s="5"/>
      <c r="C267" s="1"/>
      <c r="D267" s="1"/>
      <c r="E267" s="1"/>
      <c r="F267" s="1"/>
      <c r="G267" s="1"/>
      <c r="H267" s="7"/>
      <c r="I267" s="1">
        <f t="shared" ref="I267" si="157">IF(COUNTA(C267:G267)=0,0,IF((COUNTIF(C267,"&gt;"&amp;C268)+COUNTIF(D267,"&gt;"&amp;D268)+COUNTIF(E267,"&gt;"&amp;E268)+COUNTIF(F267,"&gt;"&amp;F268)+COUNTIF(G267,"&gt;"&amp;G268))=3,3,1))</f>
        <v>0</v>
      </c>
      <c r="J267" s="11">
        <f t="shared" ref="J267" si="158">SUM(C267:G267)-SUM(C268:G268)</f>
        <v>0</v>
      </c>
    </row>
    <row r="268" spans="1:10" x14ac:dyDescent="0.25">
      <c r="A268" s="4"/>
      <c r="B268" s="5"/>
      <c r="C268" s="1"/>
      <c r="D268" s="1"/>
      <c r="E268" s="1"/>
      <c r="F268" s="1"/>
      <c r="G268" s="1"/>
      <c r="H268" s="7"/>
      <c r="I268" s="1">
        <f t="shared" ref="I268" si="159">IF(COUNTA(C267:G267)=0,0,IF((COUNTIF(C267,"&lt;"&amp;C268)+COUNTIF(D267,"&lt;"&amp;D268)+COUNTIF(E267,"&lt;"&amp;E268)+COUNTIF(F267,"&lt;"&amp;F268)+COUNTIF(G267,"&lt;"&amp;G268))=3,3,1))</f>
        <v>0</v>
      </c>
      <c r="J268" s="11">
        <f t="shared" ref="J268" si="160">SUM(C268:G268)-SUM(C267:G267)</f>
        <v>0</v>
      </c>
    </row>
    <row r="269" spans="1:10" x14ac:dyDescent="0.25">
      <c r="J269" s="10"/>
    </row>
    <row r="270" spans="1:10" x14ac:dyDescent="0.25">
      <c r="A270" s="2"/>
      <c r="B270" s="6" t="s">
        <v>51</v>
      </c>
      <c r="C270" s="6" t="s">
        <v>53</v>
      </c>
      <c r="D270" s="6" t="s">
        <v>54</v>
      </c>
      <c r="E270" s="6" t="s">
        <v>55</v>
      </c>
      <c r="F270" s="6" t="s">
        <v>56</v>
      </c>
      <c r="G270" s="6" t="s">
        <v>57</v>
      </c>
      <c r="H270" s="7"/>
      <c r="I270" s="6" t="s">
        <v>83</v>
      </c>
      <c r="J270" s="6" t="s">
        <v>84</v>
      </c>
    </row>
    <row r="271" spans="1:10" x14ac:dyDescent="0.25">
      <c r="A271" s="3" t="s">
        <v>107</v>
      </c>
      <c r="B271" s="5"/>
      <c r="C271" s="1"/>
      <c r="D271" s="1"/>
      <c r="E271" s="1"/>
      <c r="F271" s="1"/>
      <c r="G271" s="1"/>
      <c r="H271" s="7"/>
      <c r="I271" s="1">
        <f t="shared" ref="I271" si="161">IF(COUNTA(C271:G271)=0,0,IF((COUNTIF(C271,"&gt;"&amp;C272)+COUNTIF(D271,"&gt;"&amp;D272)+COUNTIF(E271,"&gt;"&amp;E272)+COUNTIF(F271,"&gt;"&amp;F272)+COUNTIF(G271,"&gt;"&amp;G272))=3,3,1))</f>
        <v>0</v>
      </c>
      <c r="J271" s="11">
        <f t="shared" ref="J271" si="162">SUM(C271:G271)-SUM(C272:G272)</f>
        <v>0</v>
      </c>
    </row>
    <row r="272" spans="1:10" x14ac:dyDescent="0.25">
      <c r="A272" s="4"/>
      <c r="B272" s="5"/>
      <c r="C272" s="1"/>
      <c r="D272" s="1"/>
      <c r="E272" s="1"/>
      <c r="F272" s="1"/>
      <c r="G272" s="1"/>
      <c r="H272" s="7"/>
      <c r="I272" s="1">
        <f t="shared" ref="I272" si="163">IF(COUNTA(C271:G271)=0,0,IF((COUNTIF(C271,"&lt;"&amp;C272)+COUNTIF(D271,"&lt;"&amp;D272)+COUNTIF(E271,"&lt;"&amp;E272)+COUNTIF(F271,"&lt;"&amp;F272)+COUNTIF(G271,"&lt;"&amp;G272))=3,3,1))</f>
        <v>0</v>
      </c>
      <c r="J272" s="11">
        <f t="shared" ref="J272" si="164">SUM(C272:G272)-SUM(C271:G271)</f>
        <v>0</v>
      </c>
    </row>
    <row r="273" spans="1:10" x14ac:dyDescent="0.25">
      <c r="J273" s="10"/>
    </row>
    <row r="274" spans="1:10" x14ac:dyDescent="0.25">
      <c r="A274" s="2"/>
      <c r="B274" s="6" t="s">
        <v>51</v>
      </c>
      <c r="C274" s="6" t="s">
        <v>53</v>
      </c>
      <c r="D274" s="6" t="s">
        <v>54</v>
      </c>
      <c r="E274" s="6" t="s">
        <v>55</v>
      </c>
      <c r="F274" s="6" t="s">
        <v>56</v>
      </c>
      <c r="G274" s="6" t="s">
        <v>57</v>
      </c>
      <c r="H274" s="7"/>
      <c r="I274" s="6" t="s">
        <v>83</v>
      </c>
      <c r="J274" s="6" t="s">
        <v>84</v>
      </c>
    </row>
    <row r="275" spans="1:10" x14ac:dyDescent="0.25">
      <c r="A275" s="3" t="s">
        <v>108</v>
      </c>
      <c r="B275" s="5"/>
      <c r="C275" s="1"/>
      <c r="D275" s="1"/>
      <c r="E275" s="1"/>
      <c r="F275" s="1"/>
      <c r="G275" s="1"/>
      <c r="H275" s="7"/>
      <c r="I275" s="1">
        <f t="shared" ref="I275" si="165">IF(COUNTA(C275:G275)=0,0,IF((COUNTIF(C275,"&gt;"&amp;C276)+COUNTIF(D275,"&gt;"&amp;D276)+COUNTIF(E275,"&gt;"&amp;E276)+COUNTIF(F275,"&gt;"&amp;F276)+COUNTIF(G275,"&gt;"&amp;G276))=3,3,1))</f>
        <v>0</v>
      </c>
      <c r="J275" s="11">
        <f t="shared" ref="J275" si="166">SUM(C275:G275)-SUM(C276:G276)</f>
        <v>0</v>
      </c>
    </row>
    <row r="276" spans="1:10" x14ac:dyDescent="0.25">
      <c r="A276" s="4"/>
      <c r="B276" s="5"/>
      <c r="C276" s="1"/>
      <c r="D276" s="1"/>
      <c r="E276" s="1"/>
      <c r="F276" s="1"/>
      <c r="G276" s="1"/>
      <c r="H276" s="7"/>
      <c r="I276" s="1">
        <f t="shared" ref="I276" si="167">IF(COUNTA(C275:G275)=0,0,IF((COUNTIF(C275,"&lt;"&amp;C276)+COUNTIF(D275,"&lt;"&amp;D276)+COUNTIF(E275,"&lt;"&amp;E276)+COUNTIF(F275,"&lt;"&amp;F276)+COUNTIF(G275,"&lt;"&amp;G276))=3,3,1))</f>
        <v>0</v>
      </c>
      <c r="J276" s="11">
        <f t="shared" ref="J276" si="168">SUM(C276:G276)-SUM(C275:G275)</f>
        <v>0</v>
      </c>
    </row>
    <row r="277" spans="1:10" x14ac:dyDescent="0.25">
      <c r="J277" s="10"/>
    </row>
    <row r="278" spans="1:10" x14ac:dyDescent="0.25">
      <c r="A278" s="2"/>
      <c r="B278" s="6" t="s">
        <v>51</v>
      </c>
      <c r="C278" s="6" t="s">
        <v>53</v>
      </c>
      <c r="D278" s="6" t="s">
        <v>54</v>
      </c>
      <c r="E278" s="6" t="s">
        <v>55</v>
      </c>
      <c r="F278" s="6" t="s">
        <v>56</v>
      </c>
      <c r="G278" s="6" t="s">
        <v>57</v>
      </c>
      <c r="H278" s="7"/>
      <c r="I278" s="6" t="s">
        <v>83</v>
      </c>
      <c r="J278" s="6" t="s">
        <v>84</v>
      </c>
    </row>
    <row r="279" spans="1:10" x14ac:dyDescent="0.25">
      <c r="A279" s="3" t="s">
        <v>109</v>
      </c>
      <c r="B279" s="5"/>
      <c r="C279" s="1"/>
      <c r="D279" s="1"/>
      <c r="E279" s="1"/>
      <c r="F279" s="1"/>
      <c r="G279" s="1"/>
      <c r="H279" s="7"/>
      <c r="I279" s="1">
        <f t="shared" ref="I279" si="169">IF(COUNTA(C279:G279)=0,0,IF((COUNTIF(C279,"&gt;"&amp;C280)+COUNTIF(D279,"&gt;"&amp;D280)+COUNTIF(E279,"&gt;"&amp;E280)+COUNTIF(F279,"&gt;"&amp;F280)+COUNTIF(G279,"&gt;"&amp;G280))=3,3,1))</f>
        <v>0</v>
      </c>
      <c r="J279" s="11">
        <f t="shared" ref="J279" si="170">SUM(C279:G279)-SUM(C280:G280)</f>
        <v>0</v>
      </c>
    </row>
    <row r="280" spans="1:10" x14ac:dyDescent="0.25">
      <c r="A280" s="4"/>
      <c r="B280" s="5"/>
      <c r="C280" s="1"/>
      <c r="D280" s="1"/>
      <c r="E280" s="1"/>
      <c r="F280" s="1"/>
      <c r="G280" s="1"/>
      <c r="H280" s="7"/>
      <c r="I280" s="1">
        <f t="shared" ref="I280" si="171">IF(COUNTA(C279:G279)=0,0,IF((COUNTIF(C279,"&lt;"&amp;C280)+COUNTIF(D279,"&lt;"&amp;D280)+COUNTIF(E279,"&lt;"&amp;E280)+COUNTIF(F279,"&lt;"&amp;F280)+COUNTIF(G279,"&lt;"&amp;G280))=3,3,1))</f>
        <v>0</v>
      </c>
      <c r="J280" s="11">
        <f t="shared" ref="J280" si="172">SUM(C280:G280)-SUM(C279:G279)</f>
        <v>0</v>
      </c>
    </row>
    <row r="281" spans="1:10" x14ac:dyDescent="0.25">
      <c r="J281" s="10"/>
    </row>
    <row r="282" spans="1:10" x14ac:dyDescent="0.25">
      <c r="A282" s="2"/>
      <c r="B282" s="6" t="s">
        <v>51</v>
      </c>
      <c r="C282" s="6" t="s">
        <v>53</v>
      </c>
      <c r="D282" s="6" t="s">
        <v>54</v>
      </c>
      <c r="E282" s="6" t="s">
        <v>55</v>
      </c>
      <c r="F282" s="6" t="s">
        <v>56</v>
      </c>
      <c r="G282" s="6" t="s">
        <v>57</v>
      </c>
      <c r="H282" s="7"/>
      <c r="I282" s="6" t="s">
        <v>83</v>
      </c>
      <c r="J282" s="6" t="s">
        <v>84</v>
      </c>
    </row>
    <row r="283" spans="1:10" x14ac:dyDescent="0.25">
      <c r="A283" s="3" t="s">
        <v>110</v>
      </c>
      <c r="B283" s="5"/>
      <c r="C283" s="1"/>
      <c r="D283" s="1"/>
      <c r="E283" s="1"/>
      <c r="F283" s="1"/>
      <c r="G283" s="1"/>
      <c r="H283" s="7"/>
      <c r="I283" s="1">
        <f t="shared" ref="I283" si="173">IF(COUNTA(C283:G283)=0,0,IF((COUNTIF(C283,"&gt;"&amp;C284)+COUNTIF(D283,"&gt;"&amp;D284)+COUNTIF(E283,"&gt;"&amp;E284)+COUNTIF(F283,"&gt;"&amp;F284)+COUNTIF(G283,"&gt;"&amp;G284))=3,3,1))</f>
        <v>0</v>
      </c>
      <c r="J283" s="11">
        <f t="shared" ref="J283" si="174">SUM(C283:G283)-SUM(C284:G284)</f>
        <v>0</v>
      </c>
    </row>
    <row r="284" spans="1:10" x14ac:dyDescent="0.25">
      <c r="A284" s="4"/>
      <c r="B284" s="5"/>
      <c r="C284" s="1"/>
      <c r="D284" s="1"/>
      <c r="E284" s="1"/>
      <c r="F284" s="1"/>
      <c r="G284" s="1"/>
      <c r="H284" s="7"/>
      <c r="I284" s="1">
        <f t="shared" ref="I284" si="175">IF(COUNTA(C283:G283)=0,0,IF((COUNTIF(C283,"&lt;"&amp;C284)+COUNTIF(D283,"&lt;"&amp;D284)+COUNTIF(E283,"&lt;"&amp;E284)+COUNTIF(F283,"&lt;"&amp;F284)+COUNTIF(G283,"&lt;"&amp;G284))=3,3,1))</f>
        <v>0</v>
      </c>
      <c r="J284" s="11">
        <f t="shared" ref="J284" si="176">SUM(C284:G284)-SUM(C283:G283)</f>
        <v>0</v>
      </c>
    </row>
    <row r="285" spans="1:10" x14ac:dyDescent="0.25">
      <c r="J285" s="10"/>
    </row>
    <row r="286" spans="1:10" x14ac:dyDescent="0.25">
      <c r="A286" s="2"/>
      <c r="B286" s="6" t="s">
        <v>51</v>
      </c>
      <c r="C286" s="6" t="s">
        <v>53</v>
      </c>
      <c r="D286" s="6" t="s">
        <v>54</v>
      </c>
      <c r="E286" s="6" t="s">
        <v>55</v>
      </c>
      <c r="F286" s="6" t="s">
        <v>56</v>
      </c>
      <c r="G286" s="6" t="s">
        <v>57</v>
      </c>
      <c r="H286" s="7"/>
      <c r="I286" s="6" t="s">
        <v>83</v>
      </c>
      <c r="J286" s="6" t="s">
        <v>84</v>
      </c>
    </row>
    <row r="287" spans="1:10" x14ac:dyDescent="0.25">
      <c r="A287" s="3" t="s">
        <v>111</v>
      </c>
      <c r="B287" s="5"/>
      <c r="C287" s="1"/>
      <c r="D287" s="1"/>
      <c r="E287" s="1"/>
      <c r="F287" s="1"/>
      <c r="G287" s="1"/>
      <c r="H287" s="7"/>
      <c r="I287" s="1">
        <f t="shared" ref="I287" si="177">IF(COUNTA(C287:G287)=0,0,IF((COUNTIF(C287,"&gt;"&amp;C288)+COUNTIF(D287,"&gt;"&amp;D288)+COUNTIF(E287,"&gt;"&amp;E288)+COUNTIF(F287,"&gt;"&amp;F288)+COUNTIF(G287,"&gt;"&amp;G288))=3,3,1))</f>
        <v>0</v>
      </c>
      <c r="J287" s="11">
        <f t="shared" ref="J287" si="178">SUM(C287:G287)-SUM(C288:G288)</f>
        <v>0</v>
      </c>
    </row>
    <row r="288" spans="1:10" x14ac:dyDescent="0.25">
      <c r="A288" s="4"/>
      <c r="B288" s="5"/>
      <c r="C288" s="1"/>
      <c r="D288" s="1"/>
      <c r="E288" s="1"/>
      <c r="F288" s="1"/>
      <c r="G288" s="1"/>
      <c r="H288" s="7"/>
      <c r="I288" s="1">
        <f t="shared" ref="I288" si="179">IF(COUNTA(C287:G287)=0,0,IF((COUNTIF(C287,"&lt;"&amp;C288)+COUNTIF(D287,"&lt;"&amp;D288)+COUNTIF(E287,"&lt;"&amp;E288)+COUNTIF(F287,"&lt;"&amp;F288)+COUNTIF(G287,"&lt;"&amp;G288))=3,3,1))</f>
        <v>0</v>
      </c>
      <c r="J288" s="11">
        <f t="shared" ref="J288" si="180">SUM(C288:G288)-SUM(C287:G287)</f>
        <v>0</v>
      </c>
    </row>
    <row r="289" spans="1:10" x14ac:dyDescent="0.25">
      <c r="J289" s="10"/>
    </row>
    <row r="290" spans="1:10" x14ac:dyDescent="0.25">
      <c r="A290" s="2"/>
      <c r="B290" s="6" t="s">
        <v>51</v>
      </c>
      <c r="C290" s="6" t="s">
        <v>53</v>
      </c>
      <c r="D290" s="6" t="s">
        <v>54</v>
      </c>
      <c r="E290" s="6" t="s">
        <v>55</v>
      </c>
      <c r="F290" s="6" t="s">
        <v>56</v>
      </c>
      <c r="G290" s="6" t="s">
        <v>57</v>
      </c>
      <c r="H290" s="7"/>
      <c r="I290" s="6" t="s">
        <v>83</v>
      </c>
      <c r="J290" s="6" t="s">
        <v>84</v>
      </c>
    </row>
    <row r="291" spans="1:10" x14ac:dyDescent="0.25">
      <c r="A291" s="3" t="s">
        <v>112</v>
      </c>
      <c r="B291" s="5"/>
      <c r="C291" s="1"/>
      <c r="D291" s="1"/>
      <c r="E291" s="1"/>
      <c r="F291" s="1"/>
      <c r="G291" s="1"/>
      <c r="H291" s="7"/>
      <c r="I291" s="1">
        <f t="shared" ref="I291" si="181">IF(COUNTA(C291:G291)=0,0,IF((COUNTIF(C291,"&gt;"&amp;C292)+COUNTIF(D291,"&gt;"&amp;D292)+COUNTIF(E291,"&gt;"&amp;E292)+COUNTIF(F291,"&gt;"&amp;F292)+COUNTIF(G291,"&gt;"&amp;G292))=3,3,1))</f>
        <v>0</v>
      </c>
      <c r="J291" s="11">
        <f t="shared" ref="J291" si="182">SUM(C291:G291)-SUM(C292:G292)</f>
        <v>0</v>
      </c>
    </row>
    <row r="292" spans="1:10" x14ac:dyDescent="0.25">
      <c r="A292" s="4"/>
      <c r="B292" s="5"/>
      <c r="C292" s="1"/>
      <c r="D292" s="1"/>
      <c r="E292" s="1"/>
      <c r="F292" s="1"/>
      <c r="G292" s="1"/>
      <c r="H292" s="7"/>
      <c r="I292" s="1">
        <f t="shared" ref="I292" si="183">IF(COUNTA(C291:G291)=0,0,IF((COUNTIF(C291,"&lt;"&amp;C292)+COUNTIF(D291,"&lt;"&amp;D292)+COUNTIF(E291,"&lt;"&amp;E292)+COUNTIF(F291,"&lt;"&amp;F292)+COUNTIF(G291,"&lt;"&amp;G292))=3,3,1))</f>
        <v>0</v>
      </c>
      <c r="J292" s="11">
        <f t="shared" ref="J292" si="184">SUM(C292:G292)-SUM(C291:G291)</f>
        <v>0</v>
      </c>
    </row>
    <row r="293" spans="1:10" x14ac:dyDescent="0.25">
      <c r="J293" s="10"/>
    </row>
    <row r="294" spans="1:10" x14ac:dyDescent="0.25">
      <c r="A294" s="2"/>
      <c r="B294" s="6" t="s">
        <v>51</v>
      </c>
      <c r="C294" s="6" t="s">
        <v>53</v>
      </c>
      <c r="D294" s="6" t="s">
        <v>54</v>
      </c>
      <c r="E294" s="6" t="s">
        <v>55</v>
      </c>
      <c r="F294" s="6" t="s">
        <v>56</v>
      </c>
      <c r="G294" s="6" t="s">
        <v>57</v>
      </c>
      <c r="H294" s="7"/>
      <c r="I294" s="6" t="s">
        <v>83</v>
      </c>
      <c r="J294" s="6" t="s">
        <v>84</v>
      </c>
    </row>
    <row r="295" spans="1:10" x14ac:dyDescent="0.25">
      <c r="A295" s="3" t="s">
        <v>113</v>
      </c>
      <c r="B295" s="5"/>
      <c r="C295" s="1"/>
      <c r="D295" s="1"/>
      <c r="E295" s="1"/>
      <c r="F295" s="1"/>
      <c r="G295" s="1"/>
      <c r="H295" s="7"/>
      <c r="I295" s="1">
        <f t="shared" ref="I295" si="185">IF(COUNTA(C295:G295)=0,0,IF((COUNTIF(C295,"&gt;"&amp;C296)+COUNTIF(D295,"&gt;"&amp;D296)+COUNTIF(E295,"&gt;"&amp;E296)+COUNTIF(F295,"&gt;"&amp;F296)+COUNTIF(G295,"&gt;"&amp;G296))=3,3,1))</f>
        <v>0</v>
      </c>
      <c r="J295" s="11">
        <f t="shared" ref="J295" si="186">SUM(C295:G295)-SUM(C296:G296)</f>
        <v>0</v>
      </c>
    </row>
    <row r="296" spans="1:10" x14ac:dyDescent="0.25">
      <c r="A296" s="4"/>
      <c r="B296" s="5"/>
      <c r="C296" s="1"/>
      <c r="D296" s="1"/>
      <c r="E296" s="1"/>
      <c r="F296" s="1"/>
      <c r="G296" s="1"/>
      <c r="H296" s="7"/>
      <c r="I296" s="1">
        <f t="shared" ref="I296" si="187">IF(COUNTA(C295:G295)=0,0,IF((COUNTIF(C295,"&lt;"&amp;C296)+COUNTIF(D295,"&lt;"&amp;D296)+COUNTIF(E295,"&lt;"&amp;E296)+COUNTIF(F295,"&lt;"&amp;F296)+COUNTIF(G295,"&lt;"&amp;G296))=3,3,1))</f>
        <v>0</v>
      </c>
      <c r="J296" s="11">
        <f t="shared" ref="J296" si="188">SUM(C296:G296)-SUM(C295:G295)</f>
        <v>0</v>
      </c>
    </row>
    <row r="297" spans="1:10" x14ac:dyDescent="0.25">
      <c r="J297" s="10"/>
    </row>
    <row r="298" spans="1:10" x14ac:dyDescent="0.25">
      <c r="A298" s="2"/>
      <c r="B298" s="6" t="s">
        <v>51</v>
      </c>
      <c r="C298" s="6" t="s">
        <v>53</v>
      </c>
      <c r="D298" s="6" t="s">
        <v>54</v>
      </c>
      <c r="E298" s="6" t="s">
        <v>55</v>
      </c>
      <c r="F298" s="6" t="s">
        <v>56</v>
      </c>
      <c r="G298" s="6" t="s">
        <v>57</v>
      </c>
      <c r="H298" s="7"/>
      <c r="I298" s="6" t="s">
        <v>83</v>
      </c>
      <c r="J298" s="6" t="s">
        <v>84</v>
      </c>
    </row>
    <row r="299" spans="1:10" x14ac:dyDescent="0.25">
      <c r="A299" s="3" t="s">
        <v>114</v>
      </c>
      <c r="B299" s="5"/>
      <c r="C299" s="1"/>
      <c r="D299" s="1"/>
      <c r="E299" s="1"/>
      <c r="F299" s="1"/>
      <c r="G299" s="1"/>
      <c r="H299" s="7"/>
      <c r="I299" s="1">
        <f t="shared" ref="I299" si="189">IF(COUNTA(C299:G299)=0,0,IF((COUNTIF(C299,"&gt;"&amp;C300)+COUNTIF(D299,"&gt;"&amp;D300)+COUNTIF(E299,"&gt;"&amp;E300)+COUNTIF(F299,"&gt;"&amp;F300)+COUNTIF(G299,"&gt;"&amp;G300))=3,3,1))</f>
        <v>0</v>
      </c>
      <c r="J299" s="11">
        <f t="shared" ref="J299" si="190">SUM(C299:G299)-SUM(C300:G300)</f>
        <v>0</v>
      </c>
    </row>
    <row r="300" spans="1:10" x14ac:dyDescent="0.25">
      <c r="A300" s="4"/>
      <c r="B300" s="5"/>
      <c r="C300" s="1"/>
      <c r="D300" s="1"/>
      <c r="E300" s="1"/>
      <c r="F300" s="1"/>
      <c r="G300" s="1"/>
      <c r="H300" s="7"/>
      <c r="I300" s="1">
        <f t="shared" ref="I300" si="191">IF(COUNTA(C299:G299)=0,0,IF((COUNTIF(C299,"&lt;"&amp;C300)+COUNTIF(D299,"&lt;"&amp;D300)+COUNTIF(E299,"&lt;"&amp;E300)+COUNTIF(F299,"&lt;"&amp;F300)+COUNTIF(G299,"&lt;"&amp;G300))=3,3,1))</f>
        <v>0</v>
      </c>
      <c r="J300" s="11">
        <f t="shared" ref="J300" si="192">SUM(C300:G300)-SUM(C299:G299)</f>
        <v>0</v>
      </c>
    </row>
    <row r="301" spans="1:10" x14ac:dyDescent="0.25">
      <c r="J301" s="10"/>
    </row>
    <row r="302" spans="1:10" x14ac:dyDescent="0.25">
      <c r="A302" s="2"/>
      <c r="B302" s="6" t="s">
        <v>51</v>
      </c>
      <c r="C302" s="6" t="s">
        <v>53</v>
      </c>
      <c r="D302" s="6" t="s">
        <v>54</v>
      </c>
      <c r="E302" s="6" t="s">
        <v>55</v>
      </c>
      <c r="F302" s="6" t="s">
        <v>56</v>
      </c>
      <c r="G302" s="6" t="s">
        <v>57</v>
      </c>
      <c r="H302" s="7"/>
      <c r="I302" s="6" t="s">
        <v>83</v>
      </c>
      <c r="J302" s="6" t="s">
        <v>84</v>
      </c>
    </row>
    <row r="303" spans="1:10" x14ac:dyDescent="0.25">
      <c r="A303" s="3" t="s">
        <v>115</v>
      </c>
      <c r="B303" s="5"/>
      <c r="C303" s="1"/>
      <c r="D303" s="1"/>
      <c r="E303" s="1"/>
      <c r="F303" s="1"/>
      <c r="G303" s="1"/>
      <c r="H303" s="7"/>
      <c r="I303" s="1">
        <f t="shared" ref="I303" si="193">IF(COUNTA(C303:G303)=0,0,IF((COUNTIF(C303,"&gt;"&amp;C304)+COUNTIF(D303,"&gt;"&amp;D304)+COUNTIF(E303,"&gt;"&amp;E304)+COUNTIF(F303,"&gt;"&amp;F304)+COUNTIF(G303,"&gt;"&amp;G304))=3,3,1))</f>
        <v>0</v>
      </c>
      <c r="J303" s="11">
        <f t="shared" ref="J303" si="194">SUM(C303:G303)-SUM(C304:G304)</f>
        <v>0</v>
      </c>
    </row>
    <row r="304" spans="1:10" x14ac:dyDescent="0.25">
      <c r="A304" s="4"/>
      <c r="B304" s="5"/>
      <c r="C304" s="1"/>
      <c r="D304" s="1"/>
      <c r="E304" s="1"/>
      <c r="F304" s="1"/>
      <c r="G304" s="1"/>
      <c r="H304" s="7"/>
      <c r="I304" s="1">
        <f t="shared" ref="I304" si="195">IF(COUNTA(C303:G303)=0,0,IF((COUNTIF(C303,"&lt;"&amp;C304)+COUNTIF(D303,"&lt;"&amp;D304)+COUNTIF(E303,"&lt;"&amp;E304)+COUNTIF(F303,"&lt;"&amp;F304)+COUNTIF(G303,"&lt;"&amp;G304))=3,3,1))</f>
        <v>0</v>
      </c>
      <c r="J304" s="11">
        <f t="shared" ref="J304" si="196">SUM(C304:G304)-SUM(C303:G303)</f>
        <v>0</v>
      </c>
    </row>
    <row r="305" spans="1:10" x14ac:dyDescent="0.25">
      <c r="J305" s="10"/>
    </row>
    <row r="306" spans="1:10" x14ac:dyDescent="0.25">
      <c r="A306" s="2"/>
      <c r="B306" s="6" t="s">
        <v>51</v>
      </c>
      <c r="C306" s="6" t="s">
        <v>53</v>
      </c>
      <c r="D306" s="6" t="s">
        <v>54</v>
      </c>
      <c r="E306" s="6" t="s">
        <v>55</v>
      </c>
      <c r="F306" s="6" t="s">
        <v>56</v>
      </c>
      <c r="G306" s="6" t="s">
        <v>57</v>
      </c>
      <c r="H306" s="7"/>
      <c r="I306" s="6" t="s">
        <v>83</v>
      </c>
      <c r="J306" s="6" t="s">
        <v>84</v>
      </c>
    </row>
    <row r="307" spans="1:10" x14ac:dyDescent="0.25">
      <c r="A307" s="3" t="s">
        <v>116</v>
      </c>
      <c r="B307" s="5"/>
      <c r="C307" s="1"/>
      <c r="D307" s="1"/>
      <c r="E307" s="1"/>
      <c r="F307" s="1"/>
      <c r="G307" s="1"/>
      <c r="H307" s="7"/>
      <c r="I307" s="1">
        <f t="shared" ref="I307" si="197">IF(COUNTA(C307:G307)=0,0,IF((COUNTIF(C307,"&gt;"&amp;C308)+COUNTIF(D307,"&gt;"&amp;D308)+COUNTIF(E307,"&gt;"&amp;E308)+COUNTIF(F307,"&gt;"&amp;F308)+COUNTIF(G307,"&gt;"&amp;G308))=3,3,1))</f>
        <v>0</v>
      </c>
      <c r="J307" s="11">
        <f t="shared" ref="J307" si="198">SUM(C307:G307)-SUM(C308:G308)</f>
        <v>0</v>
      </c>
    </row>
    <row r="308" spans="1:10" x14ac:dyDescent="0.25">
      <c r="A308" s="4"/>
      <c r="B308" s="5"/>
      <c r="C308" s="1"/>
      <c r="D308" s="1"/>
      <c r="E308" s="1"/>
      <c r="F308" s="1"/>
      <c r="G308" s="1"/>
      <c r="H308" s="7"/>
      <c r="I308" s="1">
        <f t="shared" ref="I308" si="199">IF(COUNTA(C307:G307)=0,0,IF((COUNTIF(C307,"&lt;"&amp;C308)+COUNTIF(D307,"&lt;"&amp;D308)+COUNTIF(E307,"&lt;"&amp;E308)+COUNTIF(F307,"&lt;"&amp;F308)+COUNTIF(G307,"&lt;"&amp;G308))=3,3,1))</f>
        <v>0</v>
      </c>
      <c r="J308" s="11">
        <f t="shared" ref="J308" si="200">SUM(C308:G308)-SUM(C307:G307)</f>
        <v>0</v>
      </c>
    </row>
    <row r="309" spans="1:10" x14ac:dyDescent="0.25">
      <c r="J309" s="10"/>
    </row>
    <row r="310" spans="1:10" x14ac:dyDescent="0.25">
      <c r="A310" s="2"/>
      <c r="B310" s="6" t="s">
        <v>51</v>
      </c>
      <c r="C310" s="6" t="s">
        <v>53</v>
      </c>
      <c r="D310" s="6" t="s">
        <v>54</v>
      </c>
      <c r="E310" s="6" t="s">
        <v>55</v>
      </c>
      <c r="F310" s="6" t="s">
        <v>56</v>
      </c>
      <c r="G310" s="6" t="s">
        <v>57</v>
      </c>
      <c r="H310" s="7"/>
      <c r="I310" s="6" t="s">
        <v>83</v>
      </c>
      <c r="J310" s="6" t="s">
        <v>84</v>
      </c>
    </row>
    <row r="311" spans="1:10" x14ac:dyDescent="0.25">
      <c r="A311" s="3" t="s">
        <v>117</v>
      </c>
      <c r="B311" s="5"/>
      <c r="C311" s="1"/>
      <c r="D311" s="1"/>
      <c r="E311" s="1"/>
      <c r="F311" s="1"/>
      <c r="G311" s="1"/>
      <c r="H311" s="7"/>
      <c r="I311" s="1">
        <f t="shared" ref="I311" si="201">IF(COUNTA(C311:G311)=0,0,IF((COUNTIF(C311,"&gt;"&amp;C312)+COUNTIF(D311,"&gt;"&amp;D312)+COUNTIF(E311,"&gt;"&amp;E312)+COUNTIF(F311,"&gt;"&amp;F312)+COUNTIF(G311,"&gt;"&amp;G312))=3,3,1))</f>
        <v>0</v>
      </c>
      <c r="J311" s="11">
        <f t="shared" ref="J311" si="202">SUM(C311:G311)-SUM(C312:G312)</f>
        <v>0</v>
      </c>
    </row>
    <row r="312" spans="1:10" x14ac:dyDescent="0.25">
      <c r="A312" s="4"/>
      <c r="B312" s="5"/>
      <c r="C312" s="1"/>
      <c r="D312" s="1"/>
      <c r="E312" s="1"/>
      <c r="F312" s="1"/>
      <c r="G312" s="1"/>
      <c r="H312" s="7"/>
      <c r="I312" s="1">
        <f t="shared" ref="I312" si="203">IF(COUNTA(C311:G311)=0,0,IF((COUNTIF(C311,"&lt;"&amp;C312)+COUNTIF(D311,"&lt;"&amp;D312)+COUNTIF(E311,"&lt;"&amp;E312)+COUNTIF(F311,"&lt;"&amp;F312)+COUNTIF(G311,"&lt;"&amp;G312))=3,3,1))</f>
        <v>0</v>
      </c>
      <c r="J312" s="11">
        <f t="shared" ref="J312" si="204">SUM(C312:G312)-SUM(C311:G311)</f>
        <v>0</v>
      </c>
    </row>
    <row r="313" spans="1:10" x14ac:dyDescent="0.25">
      <c r="J313" s="10"/>
    </row>
    <row r="314" spans="1:10" x14ac:dyDescent="0.25">
      <c r="A314" s="2"/>
      <c r="B314" s="6" t="s">
        <v>51</v>
      </c>
      <c r="C314" s="6" t="s">
        <v>53</v>
      </c>
      <c r="D314" s="6" t="s">
        <v>54</v>
      </c>
      <c r="E314" s="6" t="s">
        <v>55</v>
      </c>
      <c r="F314" s="6" t="s">
        <v>56</v>
      </c>
      <c r="G314" s="6" t="s">
        <v>57</v>
      </c>
      <c r="H314" s="7"/>
      <c r="I314" s="6" t="s">
        <v>83</v>
      </c>
      <c r="J314" s="6" t="s">
        <v>84</v>
      </c>
    </row>
    <row r="315" spans="1:10" x14ac:dyDescent="0.25">
      <c r="A315" s="3" t="s">
        <v>118</v>
      </c>
      <c r="B315" s="5"/>
      <c r="C315" s="1"/>
      <c r="D315" s="1"/>
      <c r="E315" s="1"/>
      <c r="F315" s="1"/>
      <c r="G315" s="1"/>
      <c r="H315" s="7"/>
      <c r="I315" s="1">
        <f t="shared" ref="I315" si="205">IF(COUNTA(C315:G315)=0,0,IF((COUNTIF(C315,"&gt;"&amp;C316)+COUNTIF(D315,"&gt;"&amp;D316)+COUNTIF(E315,"&gt;"&amp;E316)+COUNTIF(F315,"&gt;"&amp;F316)+COUNTIF(G315,"&gt;"&amp;G316))=3,3,1))</f>
        <v>0</v>
      </c>
      <c r="J315" s="11">
        <f t="shared" ref="J315" si="206">SUM(C315:G315)-SUM(C316:G316)</f>
        <v>0</v>
      </c>
    </row>
    <row r="316" spans="1:10" x14ac:dyDescent="0.25">
      <c r="A316" s="4"/>
      <c r="B316" s="5"/>
      <c r="C316" s="1"/>
      <c r="D316" s="1"/>
      <c r="E316" s="1"/>
      <c r="F316" s="1"/>
      <c r="G316" s="1"/>
      <c r="H316" s="7"/>
      <c r="I316" s="1">
        <f t="shared" ref="I316" si="207">IF(COUNTA(C315:G315)=0,0,IF((COUNTIF(C315,"&lt;"&amp;C316)+COUNTIF(D315,"&lt;"&amp;D316)+COUNTIF(E315,"&lt;"&amp;E316)+COUNTIF(F315,"&lt;"&amp;F316)+COUNTIF(G315,"&lt;"&amp;G316))=3,3,1))</f>
        <v>0</v>
      </c>
      <c r="J316" s="11">
        <f t="shared" ref="J316" si="208">SUM(C316:G316)-SUM(C315:G315)</f>
        <v>0</v>
      </c>
    </row>
    <row r="317" spans="1:10" x14ac:dyDescent="0.25">
      <c r="J317" s="10"/>
    </row>
    <row r="318" spans="1:10" x14ac:dyDescent="0.25">
      <c r="A318" s="2"/>
      <c r="B318" s="6" t="s">
        <v>51</v>
      </c>
      <c r="C318" s="6" t="s">
        <v>53</v>
      </c>
      <c r="D318" s="6" t="s">
        <v>54</v>
      </c>
      <c r="E318" s="6" t="s">
        <v>55</v>
      </c>
      <c r="F318" s="6" t="s">
        <v>56</v>
      </c>
      <c r="G318" s="6" t="s">
        <v>57</v>
      </c>
      <c r="H318" s="7"/>
      <c r="I318" s="6" t="s">
        <v>83</v>
      </c>
      <c r="J318" s="6" t="s">
        <v>84</v>
      </c>
    </row>
    <row r="319" spans="1:10" x14ac:dyDescent="0.25">
      <c r="A319" s="3" t="s">
        <v>119</v>
      </c>
      <c r="B319" s="5"/>
      <c r="C319" s="1"/>
      <c r="D319" s="1"/>
      <c r="E319" s="1"/>
      <c r="F319" s="1"/>
      <c r="G319" s="1"/>
      <c r="H319" s="7"/>
      <c r="I319" s="1">
        <f t="shared" ref="I319" si="209">IF(COUNTA(C319:G319)=0,0,IF((COUNTIF(C319,"&gt;"&amp;C320)+COUNTIF(D319,"&gt;"&amp;D320)+COUNTIF(E319,"&gt;"&amp;E320)+COUNTIF(F319,"&gt;"&amp;F320)+COUNTIF(G319,"&gt;"&amp;G320))=3,3,1))</f>
        <v>0</v>
      </c>
      <c r="J319" s="11">
        <f t="shared" ref="J319" si="210">SUM(C319:G319)-SUM(C320:G320)</f>
        <v>0</v>
      </c>
    </row>
    <row r="320" spans="1:10" x14ac:dyDescent="0.25">
      <c r="A320" s="4"/>
      <c r="B320" s="5"/>
      <c r="C320" s="1"/>
      <c r="D320" s="1"/>
      <c r="E320" s="1"/>
      <c r="F320" s="1"/>
      <c r="G320" s="1"/>
      <c r="H320" s="7"/>
      <c r="I320" s="1">
        <f t="shared" ref="I320" si="211">IF(COUNTA(C319:G319)=0,0,IF((COUNTIF(C319,"&lt;"&amp;C320)+COUNTIF(D319,"&lt;"&amp;D320)+COUNTIF(E319,"&lt;"&amp;E320)+COUNTIF(F319,"&lt;"&amp;F320)+COUNTIF(G319,"&lt;"&amp;G320))=3,3,1))</f>
        <v>0</v>
      </c>
      <c r="J320" s="11">
        <f t="shared" ref="J320" si="212">SUM(C320:G320)-SUM(C319:G319)</f>
        <v>0</v>
      </c>
    </row>
    <row r="321" spans="1:10" x14ac:dyDescent="0.25">
      <c r="J321" s="10"/>
    </row>
    <row r="322" spans="1:10" x14ac:dyDescent="0.25">
      <c r="A322" s="2"/>
      <c r="B322" s="6" t="s">
        <v>51</v>
      </c>
      <c r="C322" s="6" t="s">
        <v>53</v>
      </c>
      <c r="D322" s="6" t="s">
        <v>54</v>
      </c>
      <c r="E322" s="6" t="s">
        <v>55</v>
      </c>
      <c r="F322" s="6" t="s">
        <v>56</v>
      </c>
      <c r="G322" s="6" t="s">
        <v>57</v>
      </c>
      <c r="H322" s="7"/>
      <c r="I322" s="6" t="s">
        <v>83</v>
      </c>
      <c r="J322" s="6" t="s">
        <v>84</v>
      </c>
    </row>
    <row r="323" spans="1:10" x14ac:dyDescent="0.25">
      <c r="A323" s="3" t="s">
        <v>120</v>
      </c>
      <c r="B323" s="5"/>
      <c r="C323" s="1"/>
      <c r="D323" s="1"/>
      <c r="E323" s="1"/>
      <c r="F323" s="1"/>
      <c r="G323" s="1"/>
      <c r="H323" s="7"/>
      <c r="I323" s="1">
        <f t="shared" ref="I323" si="213">IF(COUNTA(C323:G323)=0,0,IF((COUNTIF(C323,"&gt;"&amp;C324)+COUNTIF(D323,"&gt;"&amp;D324)+COUNTIF(E323,"&gt;"&amp;E324)+COUNTIF(F323,"&gt;"&amp;F324)+COUNTIF(G323,"&gt;"&amp;G324))=3,3,1))</f>
        <v>0</v>
      </c>
      <c r="J323" s="11">
        <f t="shared" ref="J323" si="214">SUM(C323:G323)-SUM(C324:G324)</f>
        <v>0</v>
      </c>
    </row>
    <row r="324" spans="1:10" x14ac:dyDescent="0.25">
      <c r="A324" s="4"/>
      <c r="B324" s="5"/>
      <c r="C324" s="1"/>
      <c r="D324" s="1"/>
      <c r="E324" s="1"/>
      <c r="F324" s="1"/>
      <c r="G324" s="1"/>
      <c r="H324" s="7"/>
      <c r="I324" s="1">
        <f t="shared" ref="I324" si="215">IF(COUNTA(C323:G323)=0,0,IF((COUNTIF(C323,"&lt;"&amp;C324)+COUNTIF(D323,"&lt;"&amp;D324)+COUNTIF(E323,"&lt;"&amp;E324)+COUNTIF(F323,"&lt;"&amp;F324)+COUNTIF(G323,"&lt;"&amp;G324))=3,3,1))</f>
        <v>0</v>
      </c>
      <c r="J324" s="11">
        <f t="shared" ref="J324" si="216">SUM(C324:G324)-SUM(C323:G323)</f>
        <v>0</v>
      </c>
    </row>
    <row r="325" spans="1:10" x14ac:dyDescent="0.25">
      <c r="J325" s="10"/>
    </row>
    <row r="326" spans="1:10" x14ac:dyDescent="0.25">
      <c r="A326" s="2"/>
      <c r="B326" s="6" t="s">
        <v>51</v>
      </c>
      <c r="C326" s="6" t="s">
        <v>53</v>
      </c>
      <c r="D326" s="6" t="s">
        <v>54</v>
      </c>
      <c r="E326" s="6" t="s">
        <v>55</v>
      </c>
      <c r="F326" s="6" t="s">
        <v>56</v>
      </c>
      <c r="G326" s="6" t="s">
        <v>57</v>
      </c>
      <c r="H326" s="7"/>
      <c r="I326" s="6" t="s">
        <v>83</v>
      </c>
      <c r="J326" s="6" t="s">
        <v>84</v>
      </c>
    </row>
    <row r="327" spans="1:10" x14ac:dyDescent="0.25">
      <c r="A327" s="3" t="s">
        <v>121</v>
      </c>
      <c r="B327" s="5"/>
      <c r="C327" s="1"/>
      <c r="D327" s="1"/>
      <c r="E327" s="1"/>
      <c r="F327" s="1"/>
      <c r="G327" s="1"/>
      <c r="H327" s="7"/>
      <c r="I327" s="1">
        <f t="shared" ref="I327" si="217">IF(COUNTA(C327:G327)=0,0,IF((COUNTIF(C327,"&gt;"&amp;C328)+COUNTIF(D327,"&gt;"&amp;D328)+COUNTIF(E327,"&gt;"&amp;E328)+COUNTIF(F327,"&gt;"&amp;F328)+COUNTIF(G327,"&gt;"&amp;G328))=3,3,1))</f>
        <v>0</v>
      </c>
      <c r="J327" s="11">
        <f t="shared" ref="J327" si="218">SUM(C327:G327)-SUM(C328:G328)</f>
        <v>0</v>
      </c>
    </row>
    <row r="328" spans="1:10" x14ac:dyDescent="0.25">
      <c r="A328" s="4"/>
      <c r="B328" s="5"/>
      <c r="C328" s="1"/>
      <c r="D328" s="1"/>
      <c r="E328" s="1"/>
      <c r="F328" s="1"/>
      <c r="G328" s="1"/>
      <c r="H328" s="7"/>
      <c r="I328" s="1">
        <f t="shared" ref="I328" si="219">IF(COUNTA(C327:G327)=0,0,IF((COUNTIF(C327,"&lt;"&amp;C328)+COUNTIF(D327,"&lt;"&amp;D328)+COUNTIF(E327,"&lt;"&amp;E328)+COUNTIF(F327,"&lt;"&amp;F328)+COUNTIF(G327,"&lt;"&amp;G328))=3,3,1))</f>
        <v>0</v>
      </c>
      <c r="J328" s="11">
        <f t="shared" ref="J328" si="220">SUM(C328:G328)-SUM(C327:G327)</f>
        <v>0</v>
      </c>
    </row>
    <row r="329" spans="1:10" x14ac:dyDescent="0.25">
      <c r="J329" s="10"/>
    </row>
    <row r="330" spans="1:10" x14ac:dyDescent="0.25">
      <c r="A330" s="2"/>
      <c r="B330" s="6" t="s">
        <v>51</v>
      </c>
      <c r="C330" s="6" t="s">
        <v>53</v>
      </c>
      <c r="D330" s="6" t="s">
        <v>54</v>
      </c>
      <c r="E330" s="6" t="s">
        <v>55</v>
      </c>
      <c r="F330" s="6" t="s">
        <v>56</v>
      </c>
      <c r="G330" s="6" t="s">
        <v>57</v>
      </c>
      <c r="H330" s="7"/>
      <c r="I330" s="6" t="s">
        <v>83</v>
      </c>
      <c r="J330" s="6" t="s">
        <v>84</v>
      </c>
    </row>
    <row r="331" spans="1:10" x14ac:dyDescent="0.25">
      <c r="A331" s="3" t="s">
        <v>122</v>
      </c>
      <c r="B331" s="5"/>
      <c r="C331" s="1"/>
      <c r="D331" s="1"/>
      <c r="E331" s="1"/>
      <c r="F331" s="1"/>
      <c r="G331" s="1"/>
      <c r="H331" s="7"/>
      <c r="I331" s="1">
        <f t="shared" ref="I331" si="221">IF(COUNTA(C331:G331)=0,0,IF((COUNTIF(C331,"&gt;"&amp;C332)+COUNTIF(D331,"&gt;"&amp;D332)+COUNTIF(E331,"&gt;"&amp;E332)+COUNTIF(F331,"&gt;"&amp;F332)+COUNTIF(G331,"&gt;"&amp;G332))=3,3,1))</f>
        <v>0</v>
      </c>
      <c r="J331" s="11">
        <f t="shared" ref="J331" si="222">SUM(C331:G331)-SUM(C332:G332)</f>
        <v>0</v>
      </c>
    </row>
    <row r="332" spans="1:10" x14ac:dyDescent="0.25">
      <c r="A332" s="4"/>
      <c r="B332" s="5"/>
      <c r="C332" s="1"/>
      <c r="D332" s="1"/>
      <c r="E332" s="1"/>
      <c r="F332" s="1"/>
      <c r="G332" s="1"/>
      <c r="H332" s="7"/>
      <c r="I332" s="1">
        <f t="shared" ref="I332" si="223">IF(COUNTA(C331:G331)=0,0,IF((COUNTIF(C331,"&lt;"&amp;C332)+COUNTIF(D331,"&lt;"&amp;D332)+COUNTIF(E331,"&lt;"&amp;E332)+COUNTIF(F331,"&lt;"&amp;F332)+COUNTIF(G331,"&lt;"&amp;G332))=3,3,1))</f>
        <v>0</v>
      </c>
      <c r="J332" s="11">
        <f t="shared" ref="J332" si="224">SUM(C332:G332)-SUM(C331:G331)</f>
        <v>0</v>
      </c>
    </row>
    <row r="333" spans="1:10" x14ac:dyDescent="0.25">
      <c r="J333" s="10"/>
    </row>
    <row r="334" spans="1:10" x14ac:dyDescent="0.25">
      <c r="A334" s="2"/>
      <c r="B334" s="6" t="s">
        <v>51</v>
      </c>
      <c r="C334" s="6" t="s">
        <v>53</v>
      </c>
      <c r="D334" s="6" t="s">
        <v>54</v>
      </c>
      <c r="E334" s="6" t="s">
        <v>55</v>
      </c>
      <c r="F334" s="6" t="s">
        <v>56</v>
      </c>
      <c r="G334" s="6" t="s">
        <v>57</v>
      </c>
      <c r="H334" s="7"/>
      <c r="I334" s="6" t="s">
        <v>83</v>
      </c>
      <c r="J334" s="6" t="s">
        <v>84</v>
      </c>
    </row>
    <row r="335" spans="1:10" x14ac:dyDescent="0.25">
      <c r="A335" s="3" t="s">
        <v>123</v>
      </c>
      <c r="B335" s="5"/>
      <c r="C335" s="1"/>
      <c r="D335" s="1"/>
      <c r="E335" s="1"/>
      <c r="F335" s="1"/>
      <c r="G335" s="1"/>
      <c r="H335" s="7"/>
      <c r="I335" s="1">
        <f t="shared" ref="I335" si="225">IF(COUNTA(C335:G335)=0,0,IF((COUNTIF(C335,"&gt;"&amp;C336)+COUNTIF(D335,"&gt;"&amp;D336)+COUNTIF(E335,"&gt;"&amp;E336)+COUNTIF(F335,"&gt;"&amp;F336)+COUNTIF(G335,"&gt;"&amp;G336))=3,3,1))</f>
        <v>0</v>
      </c>
      <c r="J335" s="11">
        <f t="shared" ref="J335" si="226">SUM(C335:G335)-SUM(C336:G336)</f>
        <v>0</v>
      </c>
    </row>
    <row r="336" spans="1:10" x14ac:dyDescent="0.25">
      <c r="A336" s="4"/>
      <c r="B336" s="5"/>
      <c r="C336" s="1"/>
      <c r="D336" s="1"/>
      <c r="E336" s="1"/>
      <c r="F336" s="1"/>
      <c r="G336" s="1"/>
      <c r="H336" s="7"/>
      <c r="I336" s="1">
        <f t="shared" ref="I336" si="227">IF(COUNTA(C335:G335)=0,0,IF((COUNTIF(C335,"&lt;"&amp;C336)+COUNTIF(D335,"&lt;"&amp;D336)+COUNTIF(E335,"&lt;"&amp;E336)+COUNTIF(F335,"&lt;"&amp;F336)+COUNTIF(G335,"&lt;"&amp;G336))=3,3,1))</f>
        <v>0</v>
      </c>
      <c r="J336" s="11">
        <f t="shared" ref="J336" si="228">SUM(C336:G336)-SUM(C335:G335)</f>
        <v>0</v>
      </c>
    </row>
    <row r="337" spans="1:10" x14ac:dyDescent="0.25">
      <c r="J337" s="10"/>
    </row>
    <row r="338" spans="1:10" x14ac:dyDescent="0.25">
      <c r="A338" s="2"/>
      <c r="B338" s="6" t="s">
        <v>51</v>
      </c>
      <c r="C338" s="6" t="s">
        <v>53</v>
      </c>
      <c r="D338" s="6" t="s">
        <v>54</v>
      </c>
      <c r="E338" s="6" t="s">
        <v>55</v>
      </c>
      <c r="F338" s="6" t="s">
        <v>56</v>
      </c>
      <c r="G338" s="6" t="s">
        <v>57</v>
      </c>
      <c r="H338" s="7"/>
      <c r="I338" s="6" t="s">
        <v>83</v>
      </c>
      <c r="J338" s="6" t="s">
        <v>84</v>
      </c>
    </row>
    <row r="339" spans="1:10" x14ac:dyDescent="0.25">
      <c r="A339" s="3" t="s">
        <v>124</v>
      </c>
      <c r="B339" s="5"/>
      <c r="C339" s="1"/>
      <c r="D339" s="1"/>
      <c r="E339" s="1"/>
      <c r="F339" s="1"/>
      <c r="G339" s="1"/>
      <c r="H339" s="7"/>
      <c r="I339" s="1">
        <f t="shared" ref="I339" si="229">IF(COUNTA(C339:G339)=0,0,IF((COUNTIF(C339,"&gt;"&amp;C340)+COUNTIF(D339,"&gt;"&amp;D340)+COUNTIF(E339,"&gt;"&amp;E340)+COUNTIF(F339,"&gt;"&amp;F340)+COUNTIF(G339,"&gt;"&amp;G340))=3,3,1))</f>
        <v>0</v>
      </c>
      <c r="J339" s="11">
        <f t="shared" ref="J339" si="230">SUM(C339:G339)-SUM(C340:G340)</f>
        <v>0</v>
      </c>
    </row>
    <row r="340" spans="1:10" x14ac:dyDescent="0.25">
      <c r="A340" s="4"/>
      <c r="B340" s="5"/>
      <c r="C340" s="1"/>
      <c r="D340" s="1"/>
      <c r="E340" s="1"/>
      <c r="F340" s="1"/>
      <c r="G340" s="1"/>
      <c r="H340" s="7"/>
      <c r="I340" s="1">
        <f t="shared" ref="I340" si="231">IF(COUNTA(C339:G339)=0,0,IF((COUNTIF(C339,"&lt;"&amp;C340)+COUNTIF(D339,"&lt;"&amp;D340)+COUNTIF(E339,"&lt;"&amp;E340)+COUNTIF(F339,"&lt;"&amp;F340)+COUNTIF(G339,"&lt;"&amp;G340))=3,3,1))</f>
        <v>0</v>
      </c>
      <c r="J340" s="11">
        <f t="shared" ref="J340" si="232">SUM(C340:G340)-SUM(C339:G339)</f>
        <v>0</v>
      </c>
    </row>
    <row r="341" spans="1:10" x14ac:dyDescent="0.25">
      <c r="J341" s="10"/>
    </row>
    <row r="342" spans="1:10" x14ac:dyDescent="0.25">
      <c r="A342" s="2"/>
      <c r="B342" s="6" t="s">
        <v>51</v>
      </c>
      <c r="C342" s="6" t="s">
        <v>53</v>
      </c>
      <c r="D342" s="6" t="s">
        <v>54</v>
      </c>
      <c r="E342" s="6" t="s">
        <v>55</v>
      </c>
      <c r="F342" s="6" t="s">
        <v>56</v>
      </c>
      <c r="G342" s="6" t="s">
        <v>57</v>
      </c>
      <c r="H342" s="7"/>
      <c r="I342" s="6" t="s">
        <v>83</v>
      </c>
      <c r="J342" s="6" t="s">
        <v>84</v>
      </c>
    </row>
    <row r="343" spans="1:10" x14ac:dyDescent="0.25">
      <c r="A343" s="3" t="s">
        <v>125</v>
      </c>
      <c r="B343" s="5"/>
      <c r="C343" s="1"/>
      <c r="D343" s="1"/>
      <c r="E343" s="1"/>
      <c r="F343" s="1"/>
      <c r="G343" s="1"/>
      <c r="H343" s="7"/>
      <c r="I343" s="1">
        <f t="shared" ref="I343" si="233">IF(COUNTA(C343:G343)=0,0,IF((COUNTIF(C343,"&gt;"&amp;C344)+COUNTIF(D343,"&gt;"&amp;D344)+COUNTIF(E343,"&gt;"&amp;E344)+COUNTIF(F343,"&gt;"&amp;F344)+COUNTIF(G343,"&gt;"&amp;G344))=3,3,1))</f>
        <v>0</v>
      </c>
      <c r="J343" s="11">
        <f t="shared" ref="J343" si="234">SUM(C343:G343)-SUM(C344:G344)</f>
        <v>0</v>
      </c>
    </row>
    <row r="344" spans="1:10" x14ac:dyDescent="0.25">
      <c r="A344" s="4"/>
      <c r="B344" s="5"/>
      <c r="C344" s="1"/>
      <c r="D344" s="1"/>
      <c r="E344" s="1"/>
      <c r="F344" s="1"/>
      <c r="G344" s="1"/>
      <c r="H344" s="7"/>
      <c r="I344" s="1">
        <f t="shared" ref="I344" si="235">IF(COUNTA(C343:G343)=0,0,IF((COUNTIF(C343,"&lt;"&amp;C344)+COUNTIF(D343,"&lt;"&amp;D344)+COUNTIF(E343,"&lt;"&amp;E344)+COUNTIF(F343,"&lt;"&amp;F344)+COUNTIF(G343,"&lt;"&amp;G344))=3,3,1))</f>
        <v>0</v>
      </c>
      <c r="J344" s="11">
        <f t="shared" ref="J344" si="236">SUM(C344:G344)-SUM(C343:G343)</f>
        <v>0</v>
      </c>
    </row>
    <row r="345" spans="1:10" x14ac:dyDescent="0.25">
      <c r="J345" s="10"/>
    </row>
    <row r="346" spans="1:10" x14ac:dyDescent="0.25">
      <c r="A346" s="2"/>
      <c r="B346" s="6" t="s">
        <v>51</v>
      </c>
      <c r="C346" s="6" t="s">
        <v>53</v>
      </c>
      <c r="D346" s="6" t="s">
        <v>54</v>
      </c>
      <c r="E346" s="6" t="s">
        <v>55</v>
      </c>
      <c r="F346" s="6" t="s">
        <v>56</v>
      </c>
      <c r="G346" s="6" t="s">
        <v>57</v>
      </c>
      <c r="H346" s="7"/>
      <c r="I346" s="6" t="s">
        <v>83</v>
      </c>
      <c r="J346" s="6" t="s">
        <v>84</v>
      </c>
    </row>
    <row r="347" spans="1:10" x14ac:dyDescent="0.25">
      <c r="A347" s="3" t="s">
        <v>126</v>
      </c>
      <c r="B347" s="5"/>
      <c r="C347" s="1"/>
      <c r="D347" s="1"/>
      <c r="E347" s="1"/>
      <c r="F347" s="1"/>
      <c r="G347" s="1"/>
      <c r="H347" s="7"/>
      <c r="I347" s="1">
        <f t="shared" ref="I347" si="237">IF(COUNTA(C347:G347)=0,0,IF((COUNTIF(C347,"&gt;"&amp;C348)+COUNTIF(D347,"&gt;"&amp;D348)+COUNTIF(E347,"&gt;"&amp;E348)+COUNTIF(F347,"&gt;"&amp;F348)+COUNTIF(G347,"&gt;"&amp;G348))=3,3,1))</f>
        <v>0</v>
      </c>
      <c r="J347" s="11">
        <f t="shared" ref="J347" si="238">SUM(C347:G347)-SUM(C348:G348)</f>
        <v>0</v>
      </c>
    </row>
    <row r="348" spans="1:10" x14ac:dyDescent="0.25">
      <c r="A348" s="4"/>
      <c r="B348" s="5"/>
      <c r="C348" s="1"/>
      <c r="D348" s="1"/>
      <c r="E348" s="1"/>
      <c r="F348" s="1"/>
      <c r="G348" s="1"/>
      <c r="H348" s="7"/>
      <c r="I348" s="1">
        <f t="shared" ref="I348" si="239">IF(COUNTA(C347:G347)=0,0,IF((COUNTIF(C347,"&lt;"&amp;C348)+COUNTIF(D347,"&lt;"&amp;D348)+COUNTIF(E347,"&lt;"&amp;E348)+COUNTIF(F347,"&lt;"&amp;F348)+COUNTIF(G347,"&lt;"&amp;G348))=3,3,1))</f>
        <v>0</v>
      </c>
      <c r="J348" s="11">
        <f t="shared" ref="J348" si="240">SUM(C348:G348)-SUM(C347:G347)</f>
        <v>0</v>
      </c>
    </row>
    <row r="349" spans="1:10" x14ac:dyDescent="0.25">
      <c r="J349" s="10"/>
    </row>
    <row r="350" spans="1:10" x14ac:dyDescent="0.25">
      <c r="A350" s="2"/>
      <c r="B350" s="6" t="s">
        <v>51</v>
      </c>
      <c r="C350" s="6" t="s">
        <v>53</v>
      </c>
      <c r="D350" s="6" t="s">
        <v>54</v>
      </c>
      <c r="E350" s="6" t="s">
        <v>55</v>
      </c>
      <c r="F350" s="6" t="s">
        <v>56</v>
      </c>
      <c r="G350" s="6" t="s">
        <v>57</v>
      </c>
      <c r="H350" s="7"/>
      <c r="I350" s="6" t="s">
        <v>83</v>
      </c>
      <c r="J350" s="6" t="s">
        <v>84</v>
      </c>
    </row>
    <row r="351" spans="1:10" x14ac:dyDescent="0.25">
      <c r="A351" s="3" t="s">
        <v>127</v>
      </c>
      <c r="B351" s="5"/>
      <c r="C351" s="1"/>
      <c r="D351" s="1"/>
      <c r="E351" s="1"/>
      <c r="F351" s="1"/>
      <c r="G351" s="1"/>
      <c r="H351" s="7"/>
      <c r="I351" s="1">
        <f t="shared" ref="I351" si="241">IF(COUNTA(C351:G351)=0,0,IF((COUNTIF(C351,"&gt;"&amp;C352)+COUNTIF(D351,"&gt;"&amp;D352)+COUNTIF(E351,"&gt;"&amp;E352)+COUNTIF(F351,"&gt;"&amp;F352)+COUNTIF(G351,"&gt;"&amp;G352))=3,3,1))</f>
        <v>0</v>
      </c>
      <c r="J351" s="11">
        <f t="shared" ref="J351" si="242">SUM(C351:G351)-SUM(C352:G352)</f>
        <v>0</v>
      </c>
    </row>
    <row r="352" spans="1:10" x14ac:dyDescent="0.25">
      <c r="A352" s="4"/>
      <c r="B352" s="5"/>
      <c r="C352" s="1"/>
      <c r="D352" s="1"/>
      <c r="E352" s="1"/>
      <c r="F352" s="1"/>
      <c r="G352" s="1"/>
      <c r="H352" s="7"/>
      <c r="I352" s="1">
        <f t="shared" ref="I352" si="243">IF(COUNTA(C351:G351)=0,0,IF((COUNTIF(C351,"&lt;"&amp;C352)+COUNTIF(D351,"&lt;"&amp;D352)+COUNTIF(E351,"&lt;"&amp;E352)+COUNTIF(F351,"&lt;"&amp;F352)+COUNTIF(G351,"&lt;"&amp;G352))=3,3,1))</f>
        <v>0</v>
      </c>
      <c r="J352" s="11">
        <f t="shared" ref="J352" si="244">SUM(C352:G352)-SUM(C351:G351)</f>
        <v>0</v>
      </c>
    </row>
    <row r="353" spans="1:10" x14ac:dyDescent="0.25">
      <c r="J353" s="10"/>
    </row>
    <row r="354" spans="1:10" x14ac:dyDescent="0.25">
      <c r="A354" s="2"/>
      <c r="B354" s="6" t="s">
        <v>51</v>
      </c>
      <c r="C354" s="6" t="s">
        <v>53</v>
      </c>
      <c r="D354" s="6" t="s">
        <v>54</v>
      </c>
      <c r="E354" s="6" t="s">
        <v>55</v>
      </c>
      <c r="F354" s="6" t="s">
        <v>56</v>
      </c>
      <c r="G354" s="6" t="s">
        <v>57</v>
      </c>
      <c r="H354" s="7"/>
      <c r="I354" s="6" t="s">
        <v>83</v>
      </c>
      <c r="J354" s="6" t="s">
        <v>84</v>
      </c>
    </row>
    <row r="355" spans="1:10" x14ac:dyDescent="0.25">
      <c r="A355" s="3" t="s">
        <v>128</v>
      </c>
      <c r="B355" s="5"/>
      <c r="C355" s="1"/>
      <c r="D355" s="1"/>
      <c r="E355" s="1"/>
      <c r="F355" s="1"/>
      <c r="G355" s="1"/>
      <c r="H355" s="7"/>
      <c r="I355" s="1">
        <f t="shared" ref="I355" si="245">IF(COUNTA(C355:G355)=0,0,IF((COUNTIF(C355,"&gt;"&amp;C356)+COUNTIF(D355,"&gt;"&amp;D356)+COUNTIF(E355,"&gt;"&amp;E356)+COUNTIF(F355,"&gt;"&amp;F356)+COUNTIF(G355,"&gt;"&amp;G356))=3,3,1))</f>
        <v>0</v>
      </c>
      <c r="J355" s="11">
        <f t="shared" ref="J355" si="246">SUM(C355:G355)-SUM(C356:G356)</f>
        <v>0</v>
      </c>
    </row>
    <row r="356" spans="1:10" x14ac:dyDescent="0.25">
      <c r="A356" s="4"/>
      <c r="B356" s="5"/>
      <c r="C356" s="1"/>
      <c r="D356" s="1"/>
      <c r="E356" s="1"/>
      <c r="F356" s="1"/>
      <c r="G356" s="1"/>
      <c r="H356" s="7"/>
      <c r="I356" s="1">
        <f t="shared" ref="I356" si="247">IF(COUNTA(C355:G355)=0,0,IF((COUNTIF(C355,"&lt;"&amp;C356)+COUNTIF(D355,"&lt;"&amp;D356)+COUNTIF(E355,"&lt;"&amp;E356)+COUNTIF(F355,"&lt;"&amp;F356)+COUNTIF(G355,"&lt;"&amp;G356))=3,3,1))</f>
        <v>0</v>
      </c>
      <c r="J356" s="11">
        <f t="shared" ref="J356" si="248">SUM(C356:G356)-SUM(C355:G355)</f>
        <v>0</v>
      </c>
    </row>
    <row r="357" spans="1:10" x14ac:dyDescent="0.25">
      <c r="J357" s="10"/>
    </row>
    <row r="358" spans="1:10" x14ac:dyDescent="0.25">
      <c r="A358" s="2"/>
      <c r="B358" s="6" t="s">
        <v>51</v>
      </c>
      <c r="C358" s="6" t="s">
        <v>53</v>
      </c>
      <c r="D358" s="6" t="s">
        <v>54</v>
      </c>
      <c r="E358" s="6" t="s">
        <v>55</v>
      </c>
      <c r="F358" s="6" t="s">
        <v>56</v>
      </c>
      <c r="G358" s="6" t="s">
        <v>57</v>
      </c>
      <c r="H358" s="7"/>
      <c r="I358" s="6" t="s">
        <v>83</v>
      </c>
      <c r="J358" s="6" t="s">
        <v>84</v>
      </c>
    </row>
    <row r="359" spans="1:10" x14ac:dyDescent="0.25">
      <c r="A359" s="3" t="s">
        <v>129</v>
      </c>
      <c r="B359" s="5"/>
      <c r="C359" s="1"/>
      <c r="D359" s="1"/>
      <c r="E359" s="1"/>
      <c r="F359" s="1"/>
      <c r="G359" s="1"/>
      <c r="H359" s="7"/>
      <c r="I359" s="1">
        <f t="shared" ref="I359" si="249">IF(COUNTA(C359:G359)=0,0,IF((COUNTIF(C359,"&gt;"&amp;C360)+COUNTIF(D359,"&gt;"&amp;D360)+COUNTIF(E359,"&gt;"&amp;E360)+COUNTIF(F359,"&gt;"&amp;F360)+COUNTIF(G359,"&gt;"&amp;G360))=3,3,1))</f>
        <v>0</v>
      </c>
      <c r="J359" s="11">
        <f t="shared" ref="J359" si="250">SUM(C359:G359)-SUM(C360:G360)</f>
        <v>0</v>
      </c>
    </row>
    <row r="360" spans="1:10" x14ac:dyDescent="0.25">
      <c r="A360" s="4"/>
      <c r="B360" s="5"/>
      <c r="C360" s="1"/>
      <c r="D360" s="1"/>
      <c r="E360" s="1"/>
      <c r="F360" s="1"/>
      <c r="G360" s="1"/>
      <c r="H360" s="7"/>
      <c r="I360" s="1">
        <f t="shared" ref="I360" si="251">IF(COUNTA(C359:G359)=0,0,IF((COUNTIF(C359,"&lt;"&amp;C360)+COUNTIF(D359,"&lt;"&amp;D360)+COUNTIF(E359,"&lt;"&amp;E360)+COUNTIF(F359,"&lt;"&amp;F360)+COUNTIF(G359,"&lt;"&amp;G360))=3,3,1))</f>
        <v>0</v>
      </c>
      <c r="J360" s="11">
        <f t="shared" ref="J360" si="252">SUM(C360:G360)-SUM(C359:G359)</f>
        <v>0</v>
      </c>
    </row>
    <row r="361" spans="1:10" x14ac:dyDescent="0.25">
      <c r="J361" s="10"/>
    </row>
    <row r="362" spans="1:10" x14ac:dyDescent="0.25">
      <c r="A362" s="2"/>
      <c r="B362" s="6" t="s">
        <v>51</v>
      </c>
      <c r="C362" s="6" t="s">
        <v>53</v>
      </c>
      <c r="D362" s="6" t="s">
        <v>54</v>
      </c>
      <c r="E362" s="6" t="s">
        <v>55</v>
      </c>
      <c r="F362" s="6" t="s">
        <v>56</v>
      </c>
      <c r="G362" s="6" t="s">
        <v>57</v>
      </c>
      <c r="H362" s="7"/>
      <c r="I362" s="6" t="s">
        <v>83</v>
      </c>
      <c r="J362" s="6" t="s">
        <v>84</v>
      </c>
    </row>
    <row r="363" spans="1:10" x14ac:dyDescent="0.25">
      <c r="A363" s="3" t="s">
        <v>130</v>
      </c>
      <c r="B363" s="5"/>
      <c r="C363" s="1"/>
      <c r="D363" s="1"/>
      <c r="E363" s="1"/>
      <c r="F363" s="1"/>
      <c r="G363" s="1"/>
      <c r="H363" s="7"/>
      <c r="I363" s="1">
        <f t="shared" ref="I363" si="253">IF(COUNTA(C363:G363)=0,0,IF((COUNTIF(C363,"&gt;"&amp;C364)+COUNTIF(D363,"&gt;"&amp;D364)+COUNTIF(E363,"&gt;"&amp;E364)+COUNTIF(F363,"&gt;"&amp;F364)+COUNTIF(G363,"&gt;"&amp;G364))=3,3,1))</f>
        <v>0</v>
      </c>
      <c r="J363" s="11">
        <f t="shared" ref="J363" si="254">SUM(C363:G363)-SUM(C364:G364)</f>
        <v>0</v>
      </c>
    </row>
    <row r="364" spans="1:10" x14ac:dyDescent="0.25">
      <c r="A364" s="4"/>
      <c r="B364" s="5"/>
      <c r="C364" s="1"/>
      <c r="D364" s="1"/>
      <c r="E364" s="1"/>
      <c r="F364" s="1"/>
      <c r="G364" s="1"/>
      <c r="H364" s="7"/>
      <c r="I364" s="1">
        <f t="shared" ref="I364" si="255">IF(COUNTA(C363:G363)=0,0,IF((COUNTIF(C363,"&lt;"&amp;C364)+COUNTIF(D363,"&lt;"&amp;D364)+COUNTIF(E363,"&lt;"&amp;E364)+COUNTIF(F363,"&lt;"&amp;F364)+COUNTIF(G363,"&lt;"&amp;G364))=3,3,1))</f>
        <v>0</v>
      </c>
      <c r="J364" s="11">
        <f t="shared" ref="J364" si="256">SUM(C364:G364)-SUM(C363:G363)</f>
        <v>0</v>
      </c>
    </row>
    <row r="365" spans="1:10" x14ac:dyDescent="0.25">
      <c r="J365" s="10"/>
    </row>
    <row r="366" spans="1:10" x14ac:dyDescent="0.25">
      <c r="A366" s="2"/>
      <c r="B366" s="6" t="s">
        <v>51</v>
      </c>
      <c r="C366" s="6" t="s">
        <v>53</v>
      </c>
      <c r="D366" s="6" t="s">
        <v>54</v>
      </c>
      <c r="E366" s="6" t="s">
        <v>55</v>
      </c>
      <c r="F366" s="6" t="s">
        <v>56</v>
      </c>
      <c r="G366" s="6" t="s">
        <v>57</v>
      </c>
      <c r="H366" s="7"/>
      <c r="I366" s="6" t="s">
        <v>83</v>
      </c>
      <c r="J366" s="6" t="s">
        <v>84</v>
      </c>
    </row>
    <row r="367" spans="1:10" x14ac:dyDescent="0.25">
      <c r="A367" s="3" t="s">
        <v>131</v>
      </c>
      <c r="B367" s="5"/>
      <c r="C367" s="1"/>
      <c r="D367" s="1"/>
      <c r="E367" s="1"/>
      <c r="F367" s="1"/>
      <c r="G367" s="1"/>
      <c r="H367" s="7"/>
      <c r="I367" s="1">
        <f t="shared" ref="I367" si="257">IF(COUNTA(C367:G367)=0,0,IF((COUNTIF(C367,"&gt;"&amp;C368)+COUNTIF(D367,"&gt;"&amp;D368)+COUNTIF(E367,"&gt;"&amp;E368)+COUNTIF(F367,"&gt;"&amp;F368)+COUNTIF(G367,"&gt;"&amp;G368))=3,3,1))</f>
        <v>0</v>
      </c>
      <c r="J367" s="11">
        <f t="shared" ref="J367" si="258">SUM(C367:G367)-SUM(C368:G368)</f>
        <v>0</v>
      </c>
    </row>
    <row r="368" spans="1:10" x14ac:dyDescent="0.25">
      <c r="A368" s="4"/>
      <c r="B368" s="5"/>
      <c r="C368" s="1"/>
      <c r="D368" s="1"/>
      <c r="E368" s="1"/>
      <c r="F368" s="1"/>
      <c r="G368" s="1"/>
      <c r="H368" s="7"/>
      <c r="I368" s="1">
        <f t="shared" ref="I368" si="259">IF(COUNTA(C367:G367)=0,0,IF((COUNTIF(C367,"&lt;"&amp;C368)+COUNTIF(D367,"&lt;"&amp;D368)+COUNTIF(E367,"&lt;"&amp;E368)+COUNTIF(F367,"&lt;"&amp;F368)+COUNTIF(G367,"&lt;"&amp;G368))=3,3,1))</f>
        <v>0</v>
      </c>
      <c r="J368" s="11">
        <f t="shared" ref="J368" si="260">SUM(C368:G368)-SUM(C367:G367)</f>
        <v>0</v>
      </c>
    </row>
    <row r="369" spans="1:10" x14ac:dyDescent="0.25">
      <c r="J369" s="10"/>
    </row>
    <row r="370" spans="1:10" x14ac:dyDescent="0.25">
      <c r="A370" s="2"/>
      <c r="B370" s="6" t="s">
        <v>51</v>
      </c>
      <c r="C370" s="6" t="s">
        <v>53</v>
      </c>
      <c r="D370" s="6" t="s">
        <v>54</v>
      </c>
      <c r="E370" s="6" t="s">
        <v>55</v>
      </c>
      <c r="F370" s="6" t="s">
        <v>56</v>
      </c>
      <c r="G370" s="6" t="s">
        <v>57</v>
      </c>
      <c r="H370" s="7"/>
      <c r="I370" s="6" t="s">
        <v>83</v>
      </c>
      <c r="J370" s="6" t="s">
        <v>84</v>
      </c>
    </row>
    <row r="371" spans="1:10" x14ac:dyDescent="0.25">
      <c r="A371" s="3" t="s">
        <v>132</v>
      </c>
      <c r="B371" s="5"/>
      <c r="C371" s="1"/>
      <c r="D371" s="1"/>
      <c r="E371" s="1"/>
      <c r="F371" s="1"/>
      <c r="G371" s="1"/>
      <c r="H371" s="7"/>
      <c r="I371" s="1">
        <f t="shared" ref="I371" si="261">IF(COUNTA(C371:G371)=0,0,IF((COUNTIF(C371,"&gt;"&amp;C372)+COUNTIF(D371,"&gt;"&amp;D372)+COUNTIF(E371,"&gt;"&amp;E372)+COUNTIF(F371,"&gt;"&amp;F372)+COUNTIF(G371,"&gt;"&amp;G372))=3,3,1))</f>
        <v>0</v>
      </c>
      <c r="J371" s="11">
        <f t="shared" ref="J371" si="262">SUM(C371:G371)-SUM(C372:G372)</f>
        <v>0</v>
      </c>
    </row>
    <row r="372" spans="1:10" x14ac:dyDescent="0.25">
      <c r="A372" s="4"/>
      <c r="B372" s="5"/>
      <c r="C372" s="1"/>
      <c r="D372" s="1"/>
      <c r="E372" s="1"/>
      <c r="F372" s="1"/>
      <c r="G372" s="1"/>
      <c r="H372" s="7"/>
      <c r="I372" s="1">
        <f t="shared" ref="I372" si="263">IF(COUNTA(C371:G371)=0,0,IF((COUNTIF(C371,"&lt;"&amp;C372)+COUNTIF(D371,"&lt;"&amp;D372)+COUNTIF(E371,"&lt;"&amp;E372)+COUNTIF(F371,"&lt;"&amp;F372)+COUNTIF(G371,"&lt;"&amp;G372))=3,3,1))</f>
        <v>0</v>
      </c>
      <c r="J372" s="11">
        <f t="shared" ref="J372" si="264">SUM(C372:G372)-SUM(C371:G371)</f>
        <v>0</v>
      </c>
    </row>
    <row r="373" spans="1:10" x14ac:dyDescent="0.25">
      <c r="J373" s="10"/>
    </row>
    <row r="374" spans="1:10" x14ac:dyDescent="0.25">
      <c r="A374" s="2"/>
      <c r="B374" s="6" t="s">
        <v>51</v>
      </c>
      <c r="C374" s="6" t="s">
        <v>53</v>
      </c>
      <c r="D374" s="6" t="s">
        <v>54</v>
      </c>
      <c r="E374" s="6" t="s">
        <v>55</v>
      </c>
      <c r="F374" s="6" t="s">
        <v>56</v>
      </c>
      <c r="G374" s="6" t="s">
        <v>57</v>
      </c>
      <c r="H374" s="7"/>
      <c r="I374" s="6" t="s">
        <v>83</v>
      </c>
      <c r="J374" s="6" t="s">
        <v>84</v>
      </c>
    </row>
    <row r="375" spans="1:10" x14ac:dyDescent="0.25">
      <c r="A375" s="3" t="s">
        <v>133</v>
      </c>
      <c r="B375" s="5"/>
      <c r="C375" s="1"/>
      <c r="D375" s="1"/>
      <c r="E375" s="1"/>
      <c r="F375" s="1"/>
      <c r="G375" s="1"/>
      <c r="H375" s="7"/>
      <c r="I375" s="1">
        <f t="shared" ref="I375" si="265">IF(COUNTA(C375:G375)=0,0,IF((COUNTIF(C375,"&gt;"&amp;C376)+COUNTIF(D375,"&gt;"&amp;D376)+COUNTIF(E375,"&gt;"&amp;E376)+COUNTIF(F375,"&gt;"&amp;F376)+COUNTIF(G375,"&gt;"&amp;G376))=3,3,1))</f>
        <v>0</v>
      </c>
      <c r="J375" s="11">
        <f t="shared" ref="J375" si="266">SUM(C375:G375)-SUM(C376:G376)</f>
        <v>0</v>
      </c>
    </row>
    <row r="376" spans="1:10" x14ac:dyDescent="0.25">
      <c r="A376" s="4"/>
      <c r="B376" s="5"/>
      <c r="C376" s="1"/>
      <c r="D376" s="1"/>
      <c r="E376" s="1"/>
      <c r="F376" s="1"/>
      <c r="G376" s="1"/>
      <c r="H376" s="7"/>
      <c r="I376" s="1">
        <f t="shared" ref="I376" si="267">IF(COUNTA(C375:G375)=0,0,IF((COUNTIF(C375,"&lt;"&amp;C376)+COUNTIF(D375,"&lt;"&amp;D376)+COUNTIF(E375,"&lt;"&amp;E376)+COUNTIF(F375,"&lt;"&amp;F376)+COUNTIF(G375,"&lt;"&amp;G376))=3,3,1))</f>
        <v>0</v>
      </c>
      <c r="J376" s="11">
        <f t="shared" ref="J376" si="268">SUM(C376:G376)-SUM(C375:G375)</f>
        <v>0</v>
      </c>
    </row>
    <row r="377" spans="1:10" x14ac:dyDescent="0.25">
      <c r="J377" s="10"/>
    </row>
    <row r="378" spans="1:10" x14ac:dyDescent="0.25">
      <c r="A378" s="2"/>
      <c r="B378" s="6" t="s">
        <v>51</v>
      </c>
      <c r="C378" s="6" t="s">
        <v>53</v>
      </c>
      <c r="D378" s="6" t="s">
        <v>54</v>
      </c>
      <c r="E378" s="6" t="s">
        <v>55</v>
      </c>
      <c r="F378" s="6" t="s">
        <v>56</v>
      </c>
      <c r="G378" s="6" t="s">
        <v>57</v>
      </c>
      <c r="H378" s="7"/>
      <c r="I378" s="6" t="s">
        <v>83</v>
      </c>
      <c r="J378" s="6" t="s">
        <v>84</v>
      </c>
    </row>
    <row r="379" spans="1:10" x14ac:dyDescent="0.25">
      <c r="A379" s="3" t="s">
        <v>134</v>
      </c>
      <c r="B379" s="5"/>
      <c r="C379" s="1"/>
      <c r="D379" s="1"/>
      <c r="E379" s="1"/>
      <c r="F379" s="1"/>
      <c r="G379" s="1"/>
      <c r="H379" s="7"/>
      <c r="I379" s="1">
        <f t="shared" ref="I379" si="269">IF(COUNTA(C379:G379)=0,0,IF((COUNTIF(C379,"&gt;"&amp;C380)+COUNTIF(D379,"&gt;"&amp;D380)+COUNTIF(E379,"&gt;"&amp;E380)+COUNTIF(F379,"&gt;"&amp;F380)+COUNTIF(G379,"&gt;"&amp;G380))=3,3,1))</f>
        <v>0</v>
      </c>
      <c r="J379" s="11">
        <f t="shared" ref="J379" si="270">SUM(C379:G379)-SUM(C380:G380)</f>
        <v>0</v>
      </c>
    </row>
    <row r="380" spans="1:10" x14ac:dyDescent="0.25">
      <c r="A380" s="4"/>
      <c r="B380" s="5"/>
      <c r="C380" s="1"/>
      <c r="D380" s="1"/>
      <c r="E380" s="1"/>
      <c r="F380" s="1"/>
      <c r="G380" s="1"/>
      <c r="H380" s="7"/>
      <c r="I380" s="1">
        <f t="shared" ref="I380" si="271">IF(COUNTA(C379:G379)=0,0,IF((COUNTIF(C379,"&lt;"&amp;C380)+COUNTIF(D379,"&lt;"&amp;D380)+COUNTIF(E379,"&lt;"&amp;E380)+COUNTIF(F379,"&lt;"&amp;F380)+COUNTIF(G379,"&lt;"&amp;G380))=3,3,1))</f>
        <v>0</v>
      </c>
      <c r="J380" s="11">
        <f t="shared" ref="J380" si="272">SUM(C380:G380)-SUM(C379:G379)</f>
        <v>0</v>
      </c>
    </row>
    <row r="381" spans="1:10" x14ac:dyDescent="0.25">
      <c r="J381" s="10"/>
    </row>
    <row r="382" spans="1:10" x14ac:dyDescent="0.25">
      <c r="A382" s="2"/>
      <c r="B382" s="6" t="s">
        <v>51</v>
      </c>
      <c r="C382" s="6" t="s">
        <v>53</v>
      </c>
      <c r="D382" s="6" t="s">
        <v>54</v>
      </c>
      <c r="E382" s="6" t="s">
        <v>55</v>
      </c>
      <c r="F382" s="6" t="s">
        <v>56</v>
      </c>
      <c r="G382" s="6" t="s">
        <v>57</v>
      </c>
      <c r="H382" s="7"/>
      <c r="I382" s="6" t="s">
        <v>83</v>
      </c>
      <c r="J382" s="6" t="s">
        <v>84</v>
      </c>
    </row>
    <row r="383" spans="1:10" x14ac:dyDescent="0.25">
      <c r="A383" s="3" t="s">
        <v>135</v>
      </c>
      <c r="B383" s="5"/>
      <c r="C383" s="1"/>
      <c r="D383" s="1"/>
      <c r="E383" s="1"/>
      <c r="F383" s="1"/>
      <c r="G383" s="1"/>
      <c r="H383" s="7"/>
      <c r="I383" s="1">
        <f t="shared" ref="I383" si="273">IF(COUNTA(C383:G383)=0,0,IF((COUNTIF(C383,"&gt;"&amp;C384)+COUNTIF(D383,"&gt;"&amp;D384)+COUNTIF(E383,"&gt;"&amp;E384)+COUNTIF(F383,"&gt;"&amp;F384)+COUNTIF(G383,"&gt;"&amp;G384))=3,3,1))</f>
        <v>0</v>
      </c>
      <c r="J383" s="11">
        <f t="shared" ref="J383" si="274">SUM(C383:G383)-SUM(C384:G384)</f>
        <v>0</v>
      </c>
    </row>
    <row r="384" spans="1:10" x14ac:dyDescent="0.25">
      <c r="A384" s="4"/>
      <c r="B384" s="5"/>
      <c r="C384" s="1"/>
      <c r="D384" s="1"/>
      <c r="E384" s="1"/>
      <c r="F384" s="1"/>
      <c r="G384" s="1"/>
      <c r="H384" s="7"/>
      <c r="I384" s="1">
        <f t="shared" ref="I384" si="275">IF(COUNTA(C383:G383)=0,0,IF((COUNTIF(C383,"&lt;"&amp;C384)+COUNTIF(D383,"&lt;"&amp;D384)+COUNTIF(E383,"&lt;"&amp;E384)+COUNTIF(F383,"&lt;"&amp;F384)+COUNTIF(G383,"&lt;"&amp;G384))=3,3,1))</f>
        <v>0</v>
      </c>
      <c r="J384" s="11">
        <f t="shared" ref="J384" si="276">SUM(C384:G384)-SUM(C383:G383)</f>
        <v>0</v>
      </c>
    </row>
    <row r="385" spans="1:10" x14ac:dyDescent="0.25">
      <c r="J385" s="10"/>
    </row>
    <row r="386" spans="1:10" x14ac:dyDescent="0.25">
      <c r="A386" s="2"/>
      <c r="B386" s="6" t="s">
        <v>51</v>
      </c>
      <c r="C386" s="6" t="s">
        <v>53</v>
      </c>
      <c r="D386" s="6" t="s">
        <v>54</v>
      </c>
      <c r="E386" s="6" t="s">
        <v>55</v>
      </c>
      <c r="F386" s="6" t="s">
        <v>56</v>
      </c>
      <c r="G386" s="6" t="s">
        <v>57</v>
      </c>
      <c r="H386" s="7"/>
      <c r="I386" s="6" t="s">
        <v>83</v>
      </c>
      <c r="J386" s="6" t="s">
        <v>84</v>
      </c>
    </row>
    <row r="387" spans="1:10" x14ac:dyDescent="0.25">
      <c r="A387" s="3" t="s">
        <v>136</v>
      </c>
      <c r="B387" s="5"/>
      <c r="C387" s="1"/>
      <c r="D387" s="1"/>
      <c r="E387" s="1"/>
      <c r="F387" s="1"/>
      <c r="G387" s="1"/>
      <c r="H387" s="7"/>
      <c r="I387" s="1">
        <f t="shared" ref="I387" si="277">IF(COUNTA(C387:G387)=0,0,IF((COUNTIF(C387,"&gt;"&amp;C388)+COUNTIF(D387,"&gt;"&amp;D388)+COUNTIF(E387,"&gt;"&amp;E388)+COUNTIF(F387,"&gt;"&amp;F388)+COUNTIF(G387,"&gt;"&amp;G388))=3,3,1))</f>
        <v>0</v>
      </c>
      <c r="J387" s="11">
        <f t="shared" ref="J387" si="278">SUM(C387:G387)-SUM(C388:G388)</f>
        <v>0</v>
      </c>
    </row>
    <row r="388" spans="1:10" x14ac:dyDescent="0.25">
      <c r="A388" s="4"/>
      <c r="B388" s="5"/>
      <c r="C388" s="1"/>
      <c r="D388" s="1"/>
      <c r="E388" s="1"/>
      <c r="F388" s="1"/>
      <c r="G388" s="1"/>
      <c r="H388" s="7"/>
      <c r="I388" s="1">
        <f t="shared" ref="I388" si="279">IF(COUNTA(C387:G387)=0,0,IF((COUNTIF(C387,"&lt;"&amp;C388)+COUNTIF(D387,"&lt;"&amp;D388)+COUNTIF(E387,"&lt;"&amp;E388)+COUNTIF(F387,"&lt;"&amp;F388)+COUNTIF(G387,"&lt;"&amp;G388))=3,3,1))</f>
        <v>0</v>
      </c>
      <c r="J388" s="11">
        <f t="shared" ref="J388" si="280">SUM(C388:G388)-SUM(C387:G387)</f>
        <v>0</v>
      </c>
    </row>
    <row r="389" spans="1:10" x14ac:dyDescent="0.25">
      <c r="J389" s="10"/>
    </row>
    <row r="390" spans="1:10" x14ac:dyDescent="0.25">
      <c r="A390" s="2"/>
      <c r="B390" s="6" t="s">
        <v>51</v>
      </c>
      <c r="C390" s="6" t="s">
        <v>53</v>
      </c>
      <c r="D390" s="6" t="s">
        <v>54</v>
      </c>
      <c r="E390" s="6" t="s">
        <v>55</v>
      </c>
      <c r="F390" s="6" t="s">
        <v>56</v>
      </c>
      <c r="G390" s="6" t="s">
        <v>57</v>
      </c>
      <c r="H390" s="7"/>
      <c r="I390" s="6" t="s">
        <v>83</v>
      </c>
      <c r="J390" s="6" t="s">
        <v>84</v>
      </c>
    </row>
    <row r="391" spans="1:10" x14ac:dyDescent="0.25">
      <c r="A391" s="3" t="s">
        <v>137</v>
      </c>
      <c r="B391" s="5"/>
      <c r="C391" s="1"/>
      <c r="D391" s="1"/>
      <c r="E391" s="1"/>
      <c r="F391" s="1"/>
      <c r="G391" s="1"/>
      <c r="H391" s="7"/>
      <c r="I391" s="1">
        <f t="shared" ref="I391" si="281">IF(COUNTA(C391:G391)=0,0,IF((COUNTIF(C391,"&gt;"&amp;C392)+COUNTIF(D391,"&gt;"&amp;D392)+COUNTIF(E391,"&gt;"&amp;E392)+COUNTIF(F391,"&gt;"&amp;F392)+COUNTIF(G391,"&gt;"&amp;G392))=3,3,1))</f>
        <v>0</v>
      </c>
      <c r="J391" s="11">
        <f t="shared" ref="J391" si="282">SUM(C391:G391)-SUM(C392:G392)</f>
        <v>0</v>
      </c>
    </row>
    <row r="392" spans="1:10" x14ac:dyDescent="0.25">
      <c r="A392" s="4"/>
      <c r="B392" s="5"/>
      <c r="C392" s="1"/>
      <c r="D392" s="1"/>
      <c r="E392" s="1"/>
      <c r="F392" s="1"/>
      <c r="G392" s="1"/>
      <c r="H392" s="7"/>
      <c r="I392" s="1">
        <f t="shared" ref="I392" si="283">IF(COUNTA(C391:G391)=0,0,IF((COUNTIF(C391,"&lt;"&amp;C392)+COUNTIF(D391,"&lt;"&amp;D392)+COUNTIF(E391,"&lt;"&amp;E392)+COUNTIF(F391,"&lt;"&amp;F392)+COUNTIF(G391,"&lt;"&amp;G392))=3,3,1))</f>
        <v>0</v>
      </c>
      <c r="J392" s="11">
        <f t="shared" ref="J392" si="284">SUM(C392:G392)-SUM(C391:G391)</f>
        <v>0</v>
      </c>
    </row>
    <row r="393" spans="1:10" x14ac:dyDescent="0.25">
      <c r="J393" s="10"/>
    </row>
    <row r="394" spans="1:10" x14ac:dyDescent="0.25">
      <c r="A394" s="2"/>
      <c r="B394" s="6" t="s">
        <v>51</v>
      </c>
      <c r="C394" s="6" t="s">
        <v>53</v>
      </c>
      <c r="D394" s="6" t="s">
        <v>54</v>
      </c>
      <c r="E394" s="6" t="s">
        <v>55</v>
      </c>
      <c r="F394" s="6" t="s">
        <v>56</v>
      </c>
      <c r="G394" s="6" t="s">
        <v>57</v>
      </c>
      <c r="H394" s="7"/>
      <c r="I394" s="6" t="s">
        <v>83</v>
      </c>
      <c r="J394" s="6" t="s">
        <v>84</v>
      </c>
    </row>
    <row r="395" spans="1:10" x14ac:dyDescent="0.25">
      <c r="A395" s="3" t="s">
        <v>138</v>
      </c>
      <c r="B395" s="5"/>
      <c r="C395" s="1"/>
      <c r="D395" s="1"/>
      <c r="E395" s="1"/>
      <c r="F395" s="1"/>
      <c r="G395" s="1"/>
      <c r="H395" s="7"/>
      <c r="I395" s="1">
        <f t="shared" ref="I395" si="285">IF(COUNTA(C395:G395)=0,0,IF((COUNTIF(C395,"&gt;"&amp;C396)+COUNTIF(D395,"&gt;"&amp;D396)+COUNTIF(E395,"&gt;"&amp;E396)+COUNTIF(F395,"&gt;"&amp;F396)+COUNTIF(G395,"&gt;"&amp;G396))=3,3,1))</f>
        <v>0</v>
      </c>
      <c r="J395" s="11">
        <f t="shared" ref="J395" si="286">SUM(C395:G395)-SUM(C396:G396)</f>
        <v>0</v>
      </c>
    </row>
    <row r="396" spans="1:10" x14ac:dyDescent="0.25">
      <c r="A396" s="4"/>
      <c r="B396" s="5"/>
      <c r="C396" s="1"/>
      <c r="D396" s="1"/>
      <c r="E396" s="1"/>
      <c r="F396" s="1"/>
      <c r="G396" s="1"/>
      <c r="H396" s="7"/>
      <c r="I396" s="1">
        <f t="shared" ref="I396" si="287">IF(COUNTA(C395:G395)=0,0,IF((COUNTIF(C395,"&lt;"&amp;C396)+COUNTIF(D395,"&lt;"&amp;D396)+COUNTIF(E395,"&lt;"&amp;E396)+COUNTIF(F395,"&lt;"&amp;F396)+COUNTIF(G395,"&lt;"&amp;G396))=3,3,1))</f>
        <v>0</v>
      </c>
      <c r="J396" s="11">
        <f t="shared" ref="J396" si="288">SUM(C396:G396)-SUM(C395:G395)</f>
        <v>0</v>
      </c>
    </row>
    <row r="397" spans="1:10" x14ac:dyDescent="0.25">
      <c r="J397" s="10"/>
    </row>
    <row r="398" spans="1:10" x14ac:dyDescent="0.25">
      <c r="A398" s="2"/>
      <c r="B398" s="6" t="s">
        <v>51</v>
      </c>
      <c r="C398" s="6" t="s">
        <v>53</v>
      </c>
      <c r="D398" s="6" t="s">
        <v>54</v>
      </c>
      <c r="E398" s="6" t="s">
        <v>55</v>
      </c>
      <c r="F398" s="6" t="s">
        <v>56</v>
      </c>
      <c r="G398" s="6" t="s">
        <v>57</v>
      </c>
      <c r="H398" s="7"/>
      <c r="I398" s="6" t="s">
        <v>83</v>
      </c>
      <c r="J398" s="6" t="s">
        <v>84</v>
      </c>
    </row>
    <row r="399" spans="1:10" x14ac:dyDescent="0.25">
      <c r="A399" s="3" t="s">
        <v>139</v>
      </c>
      <c r="B399" s="5"/>
      <c r="C399" s="1"/>
      <c r="D399" s="1"/>
      <c r="E399" s="1"/>
      <c r="F399" s="1"/>
      <c r="G399" s="1"/>
      <c r="H399" s="7"/>
      <c r="I399" s="1">
        <f t="shared" ref="I399" si="289">IF(COUNTA(C399:G399)=0,0,IF((COUNTIF(C399,"&gt;"&amp;C400)+COUNTIF(D399,"&gt;"&amp;D400)+COUNTIF(E399,"&gt;"&amp;E400)+COUNTIF(F399,"&gt;"&amp;F400)+COUNTIF(G399,"&gt;"&amp;G400))=3,3,1))</f>
        <v>0</v>
      </c>
      <c r="J399" s="11">
        <f t="shared" ref="J399" si="290">SUM(C399:G399)-SUM(C400:G400)</f>
        <v>0</v>
      </c>
    </row>
    <row r="400" spans="1:10" x14ac:dyDescent="0.25">
      <c r="A400" s="4"/>
      <c r="B400" s="5"/>
      <c r="C400" s="1"/>
      <c r="D400" s="1"/>
      <c r="E400" s="1"/>
      <c r="F400" s="1"/>
      <c r="G400" s="1"/>
      <c r="H400" s="7"/>
      <c r="I400" s="1">
        <f t="shared" ref="I400" si="291">IF(COUNTA(C399:G399)=0,0,IF((COUNTIF(C399,"&lt;"&amp;C400)+COUNTIF(D399,"&lt;"&amp;D400)+COUNTIF(E399,"&lt;"&amp;E400)+COUNTIF(F399,"&lt;"&amp;F400)+COUNTIF(G399,"&lt;"&amp;G400))=3,3,1))</f>
        <v>0</v>
      </c>
      <c r="J400" s="11">
        <f t="shared" ref="J400" si="292">SUM(C400:G400)-SUM(C399:G399)</f>
        <v>0</v>
      </c>
    </row>
    <row r="401" spans="10:10" x14ac:dyDescent="0.25">
      <c r="J401" s="10"/>
    </row>
  </sheetData>
  <mergeCells count="2">
    <mergeCell ref="P1:U1"/>
    <mergeCell ref="L1:O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INDIRECT("'Liste Joueurs'!$A$2:$A$"&amp;COUNTA('Liste Joueurs'!$A:$A))</xm:f>
          </x14:formula1>
          <xm:sqref>B3:B4 B7:B8 B11:B12 B15:B16 B19:B20 B23:B24 B27:B28 B31:B32 B35:B36 B39:B40 B43:B44 B47:B48 B51:B52 B55:B56 B59:B60 B63:B64 B67:B68 B71:B72 B75:B76 B79:B80 B83:B84 B87:B88 B91:B92 B95:B96 B99:B100 B103:B104 B107:B108 B111:B112 B115:B116 B119:B120 B123:B124 B127:B128 B131:B132 B135:B136 B139:B140 B143:B144 B147:B148 B151:B152 B155:B156 B159:B160 B163:B164 B167:B168 B171:B172 B175:B176 B179:B180 B183:B184 B187:B188 B191:B192 B195:B196 B199:B200 B203:B204 B207:B208 B211:B212 B215:B216 B219:B220 B223:B224 B227:B228 B231:B232 B235:B236 B239:B240 B243:B244 B247:B248 B251:B252 B255:B256 B259:B260 B263:B264 B267:B268 B271:B272 B275:B276 B279:B280 B283:B284 B287:B288 B291:B292 B295:B296 B299:B300 B303:B304 B307:B308 B311:B312 B315:B316 B319:B320 B323:B324 B327:B328 B331:B332 B335:B336 B339:B340 B343:B344 B347:B348 B351:B352 B355:B356 B359:B360 B363:B364 B367:B368 B371:B372 B375:B376 B379:B380 B383:B384 B387:B388 B391:B392 B395:B396 B399:B400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49"/>
  <sheetViews>
    <sheetView tabSelected="1" workbookViewId="0">
      <selection activeCell="R50" sqref="R50"/>
    </sheetView>
  </sheetViews>
  <sheetFormatPr baseColWidth="10" defaultRowHeight="15" x14ac:dyDescent="0.25"/>
  <cols>
    <col min="1" max="1" width="24.28515625" bestFit="1" customWidth="1"/>
    <col min="2" max="2" width="12.140625" bestFit="1" customWidth="1"/>
    <col min="3" max="3" width="15.140625" bestFit="1" customWidth="1"/>
    <col min="4" max="4" width="1.7109375" customWidth="1"/>
    <col min="5" max="6" width="13.7109375" customWidth="1"/>
    <col min="7" max="11" width="6.7109375" customWidth="1"/>
    <col min="12" max="12" width="1.7109375" customWidth="1"/>
    <col min="15" max="15" width="1.7109375" customWidth="1"/>
    <col min="16" max="17" width="13.7109375" customWidth="1"/>
    <col min="18" max="22" width="6.7109375" customWidth="1"/>
    <col min="23" max="23" width="1.7109375" customWidth="1"/>
    <col min="26" max="26" width="1.7109375" customWidth="1"/>
    <col min="27" max="28" width="13.7109375" customWidth="1"/>
    <col min="29" max="33" width="6.7109375" customWidth="1"/>
    <col min="34" max="34" width="1.7109375" customWidth="1"/>
    <col min="37" max="37" width="1.7109375" customWidth="1"/>
    <col min="38" max="39" width="13.7109375" customWidth="1"/>
    <col min="40" max="44" width="6.7109375" customWidth="1"/>
    <col min="45" max="45" width="1.7109375" customWidth="1"/>
  </cols>
  <sheetData>
    <row r="1" spans="1:47" ht="28.5" customHeight="1" x14ac:dyDescent="0.25">
      <c r="A1" s="18" t="s">
        <v>140</v>
      </c>
      <c r="B1" s="19" t="s">
        <v>142</v>
      </c>
      <c r="C1" s="18" t="s">
        <v>141</v>
      </c>
      <c r="E1" s="43" t="s">
        <v>146</v>
      </c>
      <c r="F1" s="43"/>
      <c r="G1" s="43"/>
      <c r="H1" s="43"/>
      <c r="I1" s="23"/>
      <c r="J1" s="24"/>
      <c r="M1" s="44" t="s">
        <v>147</v>
      </c>
      <c r="N1" s="45"/>
      <c r="P1" s="48" t="s">
        <v>148</v>
      </c>
      <c r="Q1" s="48"/>
      <c r="R1" s="48"/>
      <c r="S1" s="48"/>
      <c r="T1" s="23"/>
      <c r="U1" s="24"/>
      <c r="X1" s="49" t="s">
        <v>149</v>
      </c>
      <c r="Y1" s="50"/>
      <c r="AA1" s="51" t="s">
        <v>153</v>
      </c>
      <c r="AB1" s="51"/>
      <c r="AC1" s="51"/>
      <c r="AD1" s="51"/>
      <c r="AE1" s="23"/>
      <c r="AF1" s="24"/>
      <c r="AI1" s="52" t="s">
        <v>154</v>
      </c>
      <c r="AJ1" s="53"/>
      <c r="AL1" s="54" t="s">
        <v>150</v>
      </c>
      <c r="AM1" s="54"/>
      <c r="AN1" s="54"/>
      <c r="AO1" s="54"/>
      <c r="AP1" s="23"/>
      <c r="AQ1" s="24"/>
      <c r="AT1" s="46" t="s">
        <v>151</v>
      </c>
      <c r="AU1" s="47"/>
    </row>
    <row r="2" spans="1:47" x14ac:dyDescent="0.25">
      <c r="A2" s="5" t="s">
        <v>1</v>
      </c>
      <c r="B2" s="20">
        <f>MATCH(A2,'Rencontres Saison Régulière'!M$3:M$32,0)</f>
        <v>4</v>
      </c>
      <c r="C2" s="1">
        <f>RANK(B2,B$2:B$17,1)</f>
        <v>3</v>
      </c>
      <c r="E2" s="6" t="s">
        <v>144</v>
      </c>
      <c r="F2" s="6" t="s">
        <v>87</v>
      </c>
      <c r="G2" s="6" t="s">
        <v>83</v>
      </c>
      <c r="H2" s="6" t="s">
        <v>84</v>
      </c>
      <c r="I2" s="25" t="s">
        <v>88</v>
      </c>
      <c r="J2" s="25" t="s">
        <v>86</v>
      </c>
      <c r="M2" s="6" t="s">
        <v>86</v>
      </c>
      <c r="N2" s="6" t="s">
        <v>87</v>
      </c>
      <c r="P2" s="30" t="s">
        <v>144</v>
      </c>
      <c r="Q2" s="30" t="s">
        <v>87</v>
      </c>
      <c r="R2" s="30" t="s">
        <v>83</v>
      </c>
      <c r="S2" s="30" t="s">
        <v>84</v>
      </c>
      <c r="T2" s="25" t="s">
        <v>88</v>
      </c>
      <c r="U2" s="25" t="s">
        <v>86</v>
      </c>
      <c r="X2" s="30" t="s">
        <v>86</v>
      </c>
      <c r="Y2" s="30" t="s">
        <v>87</v>
      </c>
      <c r="AA2" s="38" t="s">
        <v>144</v>
      </c>
      <c r="AB2" s="38" t="s">
        <v>87</v>
      </c>
      <c r="AC2" s="38" t="s">
        <v>83</v>
      </c>
      <c r="AD2" s="38" t="s">
        <v>84</v>
      </c>
      <c r="AE2" s="25" t="s">
        <v>88</v>
      </c>
      <c r="AF2" s="25" t="s">
        <v>86</v>
      </c>
      <c r="AI2" s="38" t="s">
        <v>86</v>
      </c>
      <c r="AJ2" s="38" t="s">
        <v>87</v>
      </c>
      <c r="AL2" s="40" t="s">
        <v>144</v>
      </c>
      <c r="AM2" s="40" t="s">
        <v>87</v>
      </c>
      <c r="AN2" s="40" t="s">
        <v>83</v>
      </c>
      <c r="AO2" s="40" t="s">
        <v>84</v>
      </c>
      <c r="AP2" s="25" t="s">
        <v>88</v>
      </c>
      <c r="AQ2" s="25" t="s">
        <v>86</v>
      </c>
      <c r="AT2" s="40" t="s">
        <v>86</v>
      </c>
      <c r="AU2" s="40" t="s">
        <v>87</v>
      </c>
    </row>
    <row r="3" spans="1:47" x14ac:dyDescent="0.25">
      <c r="A3" s="5" t="s">
        <v>98</v>
      </c>
      <c r="B3" s="20">
        <f>MATCH(A3,'Rencontres Saison Régulière'!M$3:M$32,0)</f>
        <v>26</v>
      </c>
      <c r="C3" s="1">
        <f t="shared" ref="C3:C17" si="0">RANK(B3,B$2:B$17,1)</f>
        <v>16</v>
      </c>
      <c r="E3" s="5">
        <v>1</v>
      </c>
      <c r="F3" s="5" t="str">
        <f>INDEX($A$1:$C$17,MATCH(E3,$C$1:$C$17,0),1)</f>
        <v>Cédric C</v>
      </c>
      <c r="G3" s="20">
        <f>SUMIF(F$9:F$31,F3,M$9:M$31)</f>
        <v>9</v>
      </c>
      <c r="H3" s="22">
        <f>SUMIF(F$9:F$31,F3,N$9:N$31)</f>
        <v>58</v>
      </c>
      <c r="I3" s="26">
        <f>G3*100000+H3+(30-E3)/10000</f>
        <v>900058.00289999996</v>
      </c>
      <c r="J3" s="25">
        <f>RANK(I3,I$3:I$6,0)</f>
        <v>1</v>
      </c>
      <c r="M3" s="5">
        <v>1</v>
      </c>
      <c r="N3" s="5" t="str">
        <f>INDEX(F$3:F$6,MATCH(M3,J$3:J$6,0))</f>
        <v>Cédric C</v>
      </c>
      <c r="P3" s="31">
        <v>2</v>
      </c>
      <c r="Q3" s="31" t="str">
        <f>INDEX($A$1:$C$17,MATCH(P3,$C$1:$C$17,0),1)</f>
        <v>Damien D</v>
      </c>
      <c r="R3" s="20">
        <f>SUMIF(Q$9:Q$31,Q3,X$9:X$31)</f>
        <v>9</v>
      </c>
      <c r="S3" s="22">
        <f>SUMIF(Q$9:Q$31,Q3,Y$9:Y$31)</f>
        <v>58</v>
      </c>
      <c r="T3" s="26">
        <f>R3*100000+S3+(30-P3)/10000</f>
        <v>900058.00280000002</v>
      </c>
      <c r="U3" s="25">
        <f>RANK(T3,T$3:T$6,0)</f>
        <v>1</v>
      </c>
      <c r="X3" s="31">
        <v>1</v>
      </c>
      <c r="Y3" s="31" t="str">
        <f>INDEX(Q$3:Q$6,MATCH(X3,U$3:U$6,0))</f>
        <v>Damien D</v>
      </c>
      <c r="AA3" s="39">
        <v>3</v>
      </c>
      <c r="AB3" s="39" t="str">
        <f>INDEX($A$1:$C$17,MATCH(AA3,$C$1:$C$17,0),1)</f>
        <v>Alphonse A</v>
      </c>
      <c r="AC3" s="20">
        <f>SUMIF(AB$9:AB$31,AB3,AI$9:AI$31)</f>
        <v>9</v>
      </c>
      <c r="AD3" s="22">
        <f>SUMIF(AB$9:AB$31,AB3,AJ$9:AJ$31)</f>
        <v>58</v>
      </c>
      <c r="AE3" s="26">
        <f>AC3*100000+AD3+(30-AA3)/10000</f>
        <v>900058.00269999995</v>
      </c>
      <c r="AF3" s="25">
        <f>RANK(AE3,AE$3:AE$6,0)</f>
        <v>1</v>
      </c>
      <c r="AI3" s="39">
        <v>1</v>
      </c>
      <c r="AJ3" s="39" t="str">
        <f>INDEX(AB$3:AB$6,MATCH(AI3,AF$3:AF$6,0))</f>
        <v>Alphonse A</v>
      </c>
      <c r="AL3" s="41">
        <v>4</v>
      </c>
      <c r="AM3" s="41" t="str">
        <f>INDEX($A$1:$C$17,MATCH(AL3,$C$1:$C$17,0),1)</f>
        <v>Eric E</v>
      </c>
      <c r="AN3" s="20">
        <f>SUMIF(AM$9:AM$31,AM3,AT$9:AT$31)</f>
        <v>9</v>
      </c>
      <c r="AO3" s="22">
        <f>SUMIF(AM$9:AM$31,AM3,AU$9:AU$31)</f>
        <v>58</v>
      </c>
      <c r="AP3" s="26">
        <f>AN3*100000+AO3+(30-AL3)/10000</f>
        <v>900058.00260000001</v>
      </c>
      <c r="AQ3" s="25">
        <f>RANK(AP3,AP$3:AP$6,0)</f>
        <v>1</v>
      </c>
      <c r="AT3" s="41">
        <v>1</v>
      </c>
      <c r="AU3" s="41" t="str">
        <f>INDEX(AM$3:AM$6,MATCH(AT3,AQ$3:AQ$6,0))</f>
        <v>Eric E</v>
      </c>
    </row>
    <row r="4" spans="1:47" x14ac:dyDescent="0.25">
      <c r="A4" s="5" t="s">
        <v>2</v>
      </c>
      <c r="B4" s="20">
        <f>MATCH(A4,'Rencontres Saison Régulière'!M$3:M$32,0)</f>
        <v>1</v>
      </c>
      <c r="C4" s="1">
        <f t="shared" si="0"/>
        <v>1</v>
      </c>
      <c r="E4" s="5">
        <v>6</v>
      </c>
      <c r="F4" s="5" t="str">
        <f t="shared" ref="F4:F6" si="1">INDEX($A$1:$C$17,MATCH(E4,$C$1:$C$17,0),1)</f>
        <v>Gérard G</v>
      </c>
      <c r="G4" s="20">
        <f>SUMIF(F$9:F$31,F4,M$9:M$31)</f>
        <v>5</v>
      </c>
      <c r="H4" s="22">
        <f>SUMIF(F$9:F$31,F4,N$9:N$31)</f>
        <v>-22</v>
      </c>
      <c r="I4" s="26">
        <f t="shared" ref="I4:I6" si="2">G4*100000+H4+(30-E4)/10000</f>
        <v>499978.0024</v>
      </c>
      <c r="J4" s="25">
        <f t="shared" ref="J4:J6" si="3">RANK(I4,I$3:I$6,0)</f>
        <v>3</v>
      </c>
      <c r="M4" s="5">
        <v>2</v>
      </c>
      <c r="N4" s="5" t="str">
        <f>INDEX(F$3:F$6,MATCH(M4,J$3:J$6,0))</f>
        <v>Zaccharie Z</v>
      </c>
      <c r="P4" s="31">
        <v>7</v>
      </c>
      <c r="Q4" s="31" t="str">
        <f t="shared" ref="Q4:Q6" si="4">INDEX($A$1:$C$17,MATCH(P4,$C$1:$C$17,0),1)</f>
        <v>Hugo H</v>
      </c>
      <c r="R4" s="20">
        <f>SUMIF(Q$9:Q$31,Q4,X$9:X$31)</f>
        <v>5</v>
      </c>
      <c r="S4" s="22">
        <f>SUMIF(Q$9:Q$31,Q4,Y$9:Y$31)</f>
        <v>-22</v>
      </c>
      <c r="T4" s="26">
        <f t="shared" ref="T4:T6" si="5">R4*100000+S4+(30-P4)/10000</f>
        <v>499978.00229999999</v>
      </c>
      <c r="U4" s="25">
        <f t="shared" ref="U4:U6" si="6">RANK(T4,T$3:T$6,0)</f>
        <v>3</v>
      </c>
      <c r="X4" s="31">
        <v>2</v>
      </c>
      <c r="Y4" s="31" t="str">
        <f>INDEX(Q$3:Q$6,MATCH(X4,U$3:U$6,0))</f>
        <v>Patrick P</v>
      </c>
      <c r="AA4" s="39">
        <v>5</v>
      </c>
      <c r="AB4" s="39" t="str">
        <f t="shared" ref="AB4:AB6" si="7">INDEX($A$1:$C$17,MATCH(AA4,$C$1:$C$17,0),1)</f>
        <v>Frédéric F</v>
      </c>
      <c r="AC4" s="20">
        <f>SUMIF(AB$9:AB$31,AB4,AI$9:AI$31)</f>
        <v>5</v>
      </c>
      <c r="AD4" s="22">
        <f>SUMIF(AB$9:AB$31,AB4,AJ$9:AJ$31)</f>
        <v>-22</v>
      </c>
      <c r="AE4" s="26">
        <f t="shared" ref="AE4:AE6" si="8">AC4*100000+AD4+(30-AA4)/10000</f>
        <v>499978.0025</v>
      </c>
      <c r="AF4" s="25">
        <f t="shared" ref="AF4:AF6" si="9">RANK(AE4,AE$3:AE$6,0)</f>
        <v>3</v>
      </c>
      <c r="AI4" s="39">
        <v>2</v>
      </c>
      <c r="AJ4" s="39" t="str">
        <f>INDEX(AB$3:AB$6,MATCH(AI4,AF$3:AF$6,0))</f>
        <v>Olivier O</v>
      </c>
      <c r="AL4" s="41">
        <v>8</v>
      </c>
      <c r="AM4" s="41" t="str">
        <f t="shared" ref="AM4:AM6" si="10">INDEX($A$1:$C$17,MATCH(AL4,$C$1:$C$17,0),1)</f>
        <v>Isidore I</v>
      </c>
      <c r="AN4" s="20">
        <f>SUMIF(AM$9:AM$31,AM4,AT$9:AT$31)</f>
        <v>5</v>
      </c>
      <c r="AO4" s="22">
        <f>SUMIF(AM$9:AM$31,AM4,AU$9:AU$31)</f>
        <v>-22</v>
      </c>
      <c r="AP4" s="26">
        <f t="shared" ref="AP4:AP6" si="11">AN4*100000+AO4+(30-AL4)/10000</f>
        <v>499978.00219999999</v>
      </c>
      <c r="AQ4" s="25">
        <f t="shared" ref="AQ4:AQ6" si="12">RANK(AP4,AP$3:AP$6,0)</f>
        <v>3</v>
      </c>
      <c r="AT4" s="41">
        <v>2</v>
      </c>
      <c r="AU4" s="41" t="str">
        <f>INDEX(AM$3:AM$6,MATCH(AT4,AQ$3:AQ$6,0))</f>
        <v>Wilfried W</v>
      </c>
    </row>
    <row r="5" spans="1:47" x14ac:dyDescent="0.25">
      <c r="A5" s="5" t="s">
        <v>3</v>
      </c>
      <c r="B5" s="20">
        <f>MATCH(A5,'Rencontres Saison Régulière'!M$3:M$32,0)</f>
        <v>3</v>
      </c>
      <c r="C5" s="1">
        <f t="shared" si="0"/>
        <v>2</v>
      </c>
      <c r="E5" s="5">
        <v>11</v>
      </c>
      <c r="F5" s="5" t="str">
        <f t="shared" si="1"/>
        <v>Marc M</v>
      </c>
      <c r="G5" s="20">
        <f>SUMIF(F$9:F$31,F5,M$9:M$31)</f>
        <v>5</v>
      </c>
      <c r="H5" s="22">
        <f>SUMIF(F$9:F$31,F5,N$9:N$31)</f>
        <v>-44</v>
      </c>
      <c r="I5" s="26">
        <f t="shared" si="2"/>
        <v>499956.00189999997</v>
      </c>
      <c r="J5" s="25">
        <f t="shared" si="3"/>
        <v>4</v>
      </c>
      <c r="M5" s="5">
        <v>3</v>
      </c>
      <c r="N5" s="5" t="str">
        <f>INDEX(F$3:F$6,MATCH(M5,J$3:J$6,0))</f>
        <v>Gérard G</v>
      </c>
      <c r="P5" s="31">
        <v>10</v>
      </c>
      <c r="Q5" s="31" t="str">
        <f t="shared" si="4"/>
        <v>Kévin K</v>
      </c>
      <c r="R5" s="20">
        <f>SUMIF(Q$9:Q$31,Q5,X$9:X$31)</f>
        <v>5</v>
      </c>
      <c r="S5" s="22">
        <f>SUMIF(Q$9:Q$31,Q5,Y$9:Y$31)</f>
        <v>-44</v>
      </c>
      <c r="T5" s="26">
        <f t="shared" si="5"/>
        <v>499956.00199999998</v>
      </c>
      <c r="U5" s="25">
        <f t="shared" si="6"/>
        <v>4</v>
      </c>
      <c r="X5" s="31">
        <v>3</v>
      </c>
      <c r="Y5" s="31" t="str">
        <f>INDEX(Q$3:Q$6,MATCH(X5,U$3:U$6,0))</f>
        <v>Hugo H</v>
      </c>
      <c r="AA5" s="39">
        <v>12</v>
      </c>
      <c r="AB5" s="39" t="str">
        <f t="shared" si="7"/>
        <v>Noé N</v>
      </c>
      <c r="AC5" s="20">
        <f>SUMIF(AB$9:AB$31,AB5,AI$9:AI$31)</f>
        <v>5</v>
      </c>
      <c r="AD5" s="22">
        <f>SUMIF(AB$9:AB$31,AB5,AJ$9:AJ$31)</f>
        <v>-44</v>
      </c>
      <c r="AE5" s="26">
        <f t="shared" si="8"/>
        <v>499956.00180000003</v>
      </c>
      <c r="AF5" s="25">
        <f t="shared" si="9"/>
        <v>4</v>
      </c>
      <c r="AI5" s="39">
        <v>3</v>
      </c>
      <c r="AJ5" s="39" t="str">
        <f>INDEX(AB$3:AB$6,MATCH(AI5,AF$3:AF$6,0))</f>
        <v>Frédéric F</v>
      </c>
      <c r="AL5" s="41">
        <v>9</v>
      </c>
      <c r="AM5" s="41" t="str">
        <f t="shared" si="10"/>
        <v>Jacques J</v>
      </c>
      <c r="AN5" s="20">
        <f>SUMIF(AM$9:AM$31,AM5,AT$9:AT$31)</f>
        <v>5</v>
      </c>
      <c r="AO5" s="22">
        <f>SUMIF(AM$9:AM$31,AM5,AU$9:AU$31)</f>
        <v>-44</v>
      </c>
      <c r="AP5" s="26">
        <f t="shared" si="11"/>
        <v>499956.00209999998</v>
      </c>
      <c r="AQ5" s="25">
        <f t="shared" si="12"/>
        <v>4</v>
      </c>
      <c r="AT5" s="41">
        <v>3</v>
      </c>
      <c r="AU5" s="41" t="str">
        <f>INDEX(AM$3:AM$6,MATCH(AT5,AQ$3:AQ$6,0))</f>
        <v>Isidore I</v>
      </c>
    </row>
    <row r="6" spans="1:47" x14ac:dyDescent="0.25">
      <c r="A6" s="5" t="s">
        <v>4</v>
      </c>
      <c r="B6" s="20">
        <f>MATCH(A6,'Rencontres Saison Régulière'!M$3:M$32,0)</f>
        <v>5</v>
      </c>
      <c r="C6" s="1">
        <f t="shared" si="0"/>
        <v>4</v>
      </c>
      <c r="E6" s="5">
        <v>16</v>
      </c>
      <c r="F6" s="5" t="str">
        <f t="shared" si="1"/>
        <v>Zaccharie Z</v>
      </c>
      <c r="G6" s="20">
        <f>SUMIF(F$9:F$31,F6,M$9:M$31)</f>
        <v>5</v>
      </c>
      <c r="H6" s="22">
        <f>SUMIF(F$9:F$31,F6,N$9:N$31)</f>
        <v>8</v>
      </c>
      <c r="I6" s="26">
        <f t="shared" si="2"/>
        <v>500008.00140000001</v>
      </c>
      <c r="J6" s="25">
        <f t="shared" si="3"/>
        <v>2</v>
      </c>
      <c r="M6" s="5">
        <v>4</v>
      </c>
      <c r="N6" s="5" t="str">
        <f>INDEX(F$3:F$6,MATCH(M6,J$3:J$6,0))</f>
        <v>Marc M</v>
      </c>
      <c r="P6" s="31">
        <v>14</v>
      </c>
      <c r="Q6" s="31" t="str">
        <f t="shared" si="4"/>
        <v>Patrick P</v>
      </c>
      <c r="R6" s="20">
        <f>SUMIF(Q$9:Q$31,Q6,X$9:X$31)</f>
        <v>5</v>
      </c>
      <c r="S6" s="22">
        <f>SUMIF(Q$9:Q$31,Q6,Y$9:Y$31)</f>
        <v>8</v>
      </c>
      <c r="T6" s="26">
        <f t="shared" si="5"/>
        <v>500008.00160000002</v>
      </c>
      <c r="U6" s="25">
        <f t="shared" si="6"/>
        <v>2</v>
      </c>
      <c r="X6" s="31">
        <v>4</v>
      </c>
      <c r="Y6" s="31" t="str">
        <f>INDEX(Q$3:Q$6,MATCH(X6,U$3:U$6,0))</f>
        <v>Kévin K</v>
      </c>
      <c r="AA6" s="39">
        <v>13</v>
      </c>
      <c r="AB6" s="39" t="str">
        <f t="shared" si="7"/>
        <v>Olivier O</v>
      </c>
      <c r="AC6" s="20">
        <f>SUMIF(AB$9:AB$31,AB6,AI$9:AI$31)</f>
        <v>5</v>
      </c>
      <c r="AD6" s="22">
        <f>SUMIF(AB$9:AB$31,AB6,AJ$9:AJ$31)</f>
        <v>8</v>
      </c>
      <c r="AE6" s="26">
        <f t="shared" si="8"/>
        <v>500008.00170000002</v>
      </c>
      <c r="AF6" s="25">
        <f t="shared" si="9"/>
        <v>2</v>
      </c>
      <c r="AI6" s="39">
        <v>4</v>
      </c>
      <c r="AJ6" s="39" t="str">
        <f>INDEX(AB$3:AB$6,MATCH(AI6,AF$3:AF$6,0))</f>
        <v>Noé N</v>
      </c>
      <c r="AL6" s="41">
        <v>15</v>
      </c>
      <c r="AM6" s="41" t="str">
        <f t="shared" si="10"/>
        <v>Wilfried W</v>
      </c>
      <c r="AN6" s="20">
        <f>SUMIF(AM$9:AM$31,AM6,AT$9:AT$31)</f>
        <v>5</v>
      </c>
      <c r="AO6" s="22">
        <f>SUMIF(AM$9:AM$31,AM6,AU$9:AU$31)</f>
        <v>8</v>
      </c>
      <c r="AP6" s="26">
        <f t="shared" si="11"/>
        <v>500008.00150000001</v>
      </c>
      <c r="AQ6" s="25">
        <f t="shared" si="12"/>
        <v>2</v>
      </c>
      <c r="AT6" s="41">
        <v>4</v>
      </c>
      <c r="AU6" s="41" t="str">
        <f>INDEX(AM$3:AM$6,MATCH(AT6,AQ$3:AQ$6,0))</f>
        <v>Jacques J</v>
      </c>
    </row>
    <row r="7" spans="1:47" x14ac:dyDescent="0.25">
      <c r="A7" s="5" t="s">
        <v>5</v>
      </c>
      <c r="B7" s="20">
        <f>MATCH(A7,'Rencontres Saison Régulière'!M$3:M$32,0)</f>
        <v>6</v>
      </c>
      <c r="C7" s="1">
        <f t="shared" si="0"/>
        <v>5</v>
      </c>
    </row>
    <row r="8" spans="1:47" x14ac:dyDescent="0.25">
      <c r="A8" s="5" t="s">
        <v>6</v>
      </c>
      <c r="B8" s="20">
        <f>MATCH(A8,'Rencontres Saison Régulière'!M$3:M$32,0)</f>
        <v>7</v>
      </c>
      <c r="C8" s="1">
        <f t="shared" si="0"/>
        <v>6</v>
      </c>
    </row>
    <row r="9" spans="1:47" x14ac:dyDescent="0.25">
      <c r="A9" s="5" t="s">
        <v>7</v>
      </c>
      <c r="B9" s="20">
        <f>MATCH(A9,'Rencontres Saison Régulière'!M$3:M$32,0)</f>
        <v>8</v>
      </c>
      <c r="C9" s="1">
        <f t="shared" si="0"/>
        <v>7</v>
      </c>
      <c r="E9" s="21" t="s">
        <v>143</v>
      </c>
      <c r="F9" s="6" t="s">
        <v>51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57</v>
      </c>
      <c r="L9" s="7"/>
      <c r="M9" s="6" t="s">
        <v>83</v>
      </c>
      <c r="N9" s="6" t="s">
        <v>84</v>
      </c>
      <c r="P9" s="28" t="s">
        <v>145</v>
      </c>
      <c r="Q9" s="30" t="s">
        <v>51</v>
      </c>
      <c r="R9" s="30" t="s">
        <v>53</v>
      </c>
      <c r="S9" s="30" t="s">
        <v>54</v>
      </c>
      <c r="T9" s="30" t="s">
        <v>55</v>
      </c>
      <c r="U9" s="30" t="s">
        <v>56</v>
      </c>
      <c r="V9" s="30" t="s">
        <v>57</v>
      </c>
      <c r="W9" s="7"/>
      <c r="X9" s="30" t="s">
        <v>83</v>
      </c>
      <c r="Y9" s="30" t="s">
        <v>84</v>
      </c>
      <c r="AA9" s="36" t="s">
        <v>155</v>
      </c>
      <c r="AB9" s="38" t="s">
        <v>51</v>
      </c>
      <c r="AC9" s="38" t="s">
        <v>53</v>
      </c>
      <c r="AD9" s="38" t="s">
        <v>54</v>
      </c>
      <c r="AE9" s="38" t="s">
        <v>55</v>
      </c>
      <c r="AF9" s="38" t="s">
        <v>56</v>
      </c>
      <c r="AG9" s="38" t="s">
        <v>57</v>
      </c>
      <c r="AH9" s="7"/>
      <c r="AI9" s="38" t="s">
        <v>83</v>
      </c>
      <c r="AJ9" s="38" t="s">
        <v>84</v>
      </c>
      <c r="AL9" s="33" t="s">
        <v>152</v>
      </c>
      <c r="AM9" s="40" t="s">
        <v>51</v>
      </c>
      <c r="AN9" s="40" t="s">
        <v>53</v>
      </c>
      <c r="AO9" s="40" t="s">
        <v>54</v>
      </c>
      <c r="AP9" s="40" t="s">
        <v>55</v>
      </c>
      <c r="AQ9" s="40" t="s">
        <v>56</v>
      </c>
      <c r="AR9" s="40" t="s">
        <v>57</v>
      </c>
      <c r="AS9" s="7"/>
      <c r="AT9" s="40" t="s">
        <v>83</v>
      </c>
      <c r="AU9" s="40" t="s">
        <v>84</v>
      </c>
    </row>
    <row r="10" spans="1:47" x14ac:dyDescent="0.25">
      <c r="A10" s="5" t="s">
        <v>8</v>
      </c>
      <c r="B10" s="20">
        <f>MATCH(A10,'Rencontres Saison Régulière'!M$3:M$32,0)</f>
        <v>9</v>
      </c>
      <c r="C10" s="1">
        <f t="shared" si="0"/>
        <v>8</v>
      </c>
      <c r="E10" s="3" t="s">
        <v>16</v>
      </c>
      <c r="F10" s="5" t="str">
        <f>F3</f>
        <v>Cédric C</v>
      </c>
      <c r="G10" s="1">
        <v>11</v>
      </c>
      <c r="H10" s="1">
        <v>11</v>
      </c>
      <c r="I10" s="1">
        <v>11</v>
      </c>
      <c r="J10" s="1"/>
      <c r="K10" s="1"/>
      <c r="L10" s="7"/>
      <c r="M10" s="1">
        <f>IF(COUNTA(G10:K10)=0,0,IF((COUNTIF(G10,"&gt;"&amp;G11)+COUNTIF(H10,"&gt;"&amp;H11)+COUNTIF(I10,"&gt;"&amp;I11)+COUNTIF(J10,"&gt;"&amp;J11)+COUNTIF(K10,"&gt;"&amp;K11))=3,3,1))</f>
        <v>3</v>
      </c>
      <c r="N10" s="11">
        <f>SUM(G10:K10)-SUM(G11:K11)</f>
        <v>26</v>
      </c>
      <c r="P10" s="29" t="s">
        <v>16</v>
      </c>
      <c r="Q10" s="31" t="str">
        <f>Q3</f>
        <v>Damien D</v>
      </c>
      <c r="R10" s="1">
        <v>11</v>
      </c>
      <c r="S10" s="1">
        <v>11</v>
      </c>
      <c r="T10" s="1">
        <v>11</v>
      </c>
      <c r="U10" s="1"/>
      <c r="V10" s="1"/>
      <c r="W10" s="7"/>
      <c r="X10" s="1">
        <f>IF(COUNTA(R10:V10)=0,0,IF((COUNTIF(R10,"&gt;"&amp;R11)+COUNTIF(S10,"&gt;"&amp;S11)+COUNTIF(T10,"&gt;"&amp;T11)+COUNTIF(U10,"&gt;"&amp;U11)+COUNTIF(V10,"&gt;"&amp;V11))=3,3,1))</f>
        <v>3</v>
      </c>
      <c r="Y10" s="11">
        <f>SUM(R10:V10)-SUM(R11:V11)</f>
        <v>26</v>
      </c>
      <c r="AA10" s="35" t="s">
        <v>16</v>
      </c>
      <c r="AB10" s="39" t="str">
        <f>AB3</f>
        <v>Alphonse A</v>
      </c>
      <c r="AC10" s="1">
        <v>11</v>
      </c>
      <c r="AD10" s="1">
        <v>11</v>
      </c>
      <c r="AE10" s="1">
        <v>11</v>
      </c>
      <c r="AF10" s="1"/>
      <c r="AG10" s="1"/>
      <c r="AH10" s="7"/>
      <c r="AI10" s="1">
        <f>IF(COUNTA(AC10:AG10)=0,0,IF((COUNTIF(AC10,"&gt;"&amp;AC11)+COUNTIF(AD10,"&gt;"&amp;AD11)+COUNTIF(AE10,"&gt;"&amp;AE11)+COUNTIF(AF10,"&gt;"&amp;AF11)+COUNTIF(AG10,"&gt;"&amp;AG11))=3,3,1))</f>
        <v>3</v>
      </c>
      <c r="AJ10" s="11">
        <f>SUM(AC10:AG10)-SUM(AC11:AG11)</f>
        <v>26</v>
      </c>
      <c r="AL10" s="32" t="s">
        <v>16</v>
      </c>
      <c r="AM10" s="41" t="str">
        <f>AM3</f>
        <v>Eric E</v>
      </c>
      <c r="AN10" s="1">
        <v>11</v>
      </c>
      <c r="AO10" s="1">
        <v>11</v>
      </c>
      <c r="AP10" s="1">
        <v>11</v>
      </c>
      <c r="AQ10" s="1"/>
      <c r="AR10" s="1"/>
      <c r="AS10" s="7"/>
      <c r="AT10" s="1">
        <f>IF(COUNTA(AN10:AR10)=0,0,IF((COUNTIF(AN10,"&gt;"&amp;AN11)+COUNTIF(AO10,"&gt;"&amp;AO11)+COUNTIF(AP10,"&gt;"&amp;AP11)+COUNTIF(AQ10,"&gt;"&amp;AQ11)+COUNTIF(AR10,"&gt;"&amp;AR11))=3,3,1))</f>
        <v>3</v>
      </c>
      <c r="AU10" s="11">
        <f>SUM(AN10:AR10)-SUM(AN11:AR11)</f>
        <v>26</v>
      </c>
    </row>
    <row r="11" spans="1:47" x14ac:dyDescent="0.25">
      <c r="A11" s="5" t="s">
        <v>9</v>
      </c>
      <c r="B11" s="20">
        <f>MATCH(A11,'Rencontres Saison Régulière'!M$3:M$32,0)</f>
        <v>10</v>
      </c>
      <c r="C11" s="1">
        <f t="shared" si="0"/>
        <v>9</v>
      </c>
      <c r="E11" s="4"/>
      <c r="F11" s="5" t="str">
        <f>F4</f>
        <v>Gérard G</v>
      </c>
      <c r="G11" s="1">
        <v>2</v>
      </c>
      <c r="H11" s="1">
        <v>3</v>
      </c>
      <c r="I11" s="1">
        <v>2</v>
      </c>
      <c r="J11" s="1"/>
      <c r="K11" s="1"/>
      <c r="L11" s="7"/>
      <c r="M11" s="1">
        <f>IF(COUNTA(G10:K10)=0,0,IF((COUNTIF(G10,"&lt;"&amp;G11)+COUNTIF(H10,"&lt;"&amp;H11)+COUNTIF(I10,"&lt;"&amp;I11)+COUNTIF(J10,"&lt;"&amp;J11)+COUNTIF(K10,"&lt;"&amp;K11))=3,3,1))</f>
        <v>1</v>
      </c>
      <c r="N11" s="11">
        <f>SUM(G11:K11)-SUM(G10:K10)</f>
        <v>-26</v>
      </c>
      <c r="P11" s="27"/>
      <c r="Q11" s="31" t="str">
        <f>Q4</f>
        <v>Hugo H</v>
      </c>
      <c r="R11" s="1">
        <v>2</v>
      </c>
      <c r="S11" s="1">
        <v>3</v>
      </c>
      <c r="T11" s="1">
        <v>2</v>
      </c>
      <c r="U11" s="1"/>
      <c r="V11" s="1"/>
      <c r="W11" s="7"/>
      <c r="X11" s="1">
        <f>IF(COUNTA(R10:V10)=0,0,IF((COUNTIF(R10,"&lt;"&amp;R11)+COUNTIF(S10,"&lt;"&amp;S11)+COUNTIF(T10,"&lt;"&amp;T11)+COUNTIF(U10,"&lt;"&amp;U11)+COUNTIF(V10,"&lt;"&amp;V11))=3,3,1))</f>
        <v>1</v>
      </c>
      <c r="Y11" s="11">
        <f>SUM(R11:V11)-SUM(R10:V10)</f>
        <v>-26</v>
      </c>
      <c r="AA11" s="37"/>
      <c r="AB11" s="39" t="str">
        <f>AB4</f>
        <v>Frédéric F</v>
      </c>
      <c r="AC11" s="1">
        <v>2</v>
      </c>
      <c r="AD11" s="1">
        <v>3</v>
      </c>
      <c r="AE11" s="1">
        <v>2</v>
      </c>
      <c r="AF11" s="1"/>
      <c r="AG11" s="1"/>
      <c r="AH11" s="7"/>
      <c r="AI11" s="1">
        <f>IF(COUNTA(AC10:AG10)=0,0,IF((COUNTIF(AC10,"&lt;"&amp;AC11)+COUNTIF(AD10,"&lt;"&amp;AD11)+COUNTIF(AE10,"&lt;"&amp;AE11)+COUNTIF(AF10,"&lt;"&amp;AF11)+COUNTIF(AG10,"&lt;"&amp;AG11))=3,3,1))</f>
        <v>1</v>
      </c>
      <c r="AJ11" s="11">
        <f>SUM(AC11:AG11)-SUM(AC10:AG10)</f>
        <v>-26</v>
      </c>
      <c r="AL11" s="34"/>
      <c r="AM11" s="41" t="str">
        <f>AM4</f>
        <v>Isidore I</v>
      </c>
      <c r="AN11" s="1">
        <v>2</v>
      </c>
      <c r="AO11" s="1">
        <v>3</v>
      </c>
      <c r="AP11" s="1">
        <v>2</v>
      </c>
      <c r="AQ11" s="1"/>
      <c r="AR11" s="1"/>
      <c r="AS11" s="7"/>
      <c r="AT11" s="1">
        <f>IF(COUNTA(AN10:AR10)=0,0,IF((COUNTIF(AN10,"&lt;"&amp;AN11)+COUNTIF(AO10,"&lt;"&amp;AO11)+COUNTIF(AP10,"&lt;"&amp;AP11)+COUNTIF(AQ10,"&lt;"&amp;AQ11)+COUNTIF(AR10,"&lt;"&amp;AR11))=3,3,1))</f>
        <v>1</v>
      </c>
      <c r="AU11" s="11">
        <f>SUM(AN11:AR11)-SUM(AN10:AR10)</f>
        <v>-26</v>
      </c>
    </row>
    <row r="12" spans="1:47" x14ac:dyDescent="0.25">
      <c r="A12" s="5" t="s">
        <v>10</v>
      </c>
      <c r="B12" s="20">
        <f>MATCH(A12,'Rencontres Saison Régulière'!M$3:M$32,0)</f>
        <v>11</v>
      </c>
      <c r="C12" s="1">
        <f t="shared" si="0"/>
        <v>10</v>
      </c>
    </row>
    <row r="13" spans="1:47" x14ac:dyDescent="0.25">
      <c r="A13" s="5" t="s">
        <v>15</v>
      </c>
      <c r="B13" s="20">
        <f>MATCH(A13,'Rencontres Saison Régulière'!M$3:M$32,0)</f>
        <v>16</v>
      </c>
      <c r="C13" s="1">
        <f t="shared" si="0"/>
        <v>14</v>
      </c>
      <c r="E13" s="21" t="s">
        <v>143</v>
      </c>
      <c r="F13" s="6" t="s">
        <v>51</v>
      </c>
      <c r="G13" s="6" t="s">
        <v>53</v>
      </c>
      <c r="H13" s="6" t="s">
        <v>54</v>
      </c>
      <c r="I13" s="6" t="s">
        <v>55</v>
      </c>
      <c r="J13" s="6" t="s">
        <v>56</v>
      </c>
      <c r="K13" s="6" t="s">
        <v>57</v>
      </c>
      <c r="L13" s="7"/>
      <c r="M13" s="6" t="s">
        <v>83</v>
      </c>
      <c r="N13" s="6" t="s">
        <v>84</v>
      </c>
      <c r="P13" s="28" t="s">
        <v>145</v>
      </c>
      <c r="Q13" s="30" t="s">
        <v>51</v>
      </c>
      <c r="R13" s="30" t="s">
        <v>53</v>
      </c>
      <c r="S13" s="30" t="s">
        <v>54</v>
      </c>
      <c r="T13" s="30" t="s">
        <v>55</v>
      </c>
      <c r="U13" s="30" t="s">
        <v>56</v>
      </c>
      <c r="V13" s="30" t="s">
        <v>57</v>
      </c>
      <c r="W13" s="7"/>
      <c r="X13" s="30" t="s">
        <v>83</v>
      </c>
      <c r="Y13" s="30" t="s">
        <v>84</v>
      </c>
      <c r="AA13" s="36" t="s">
        <v>155</v>
      </c>
      <c r="AB13" s="38" t="s">
        <v>51</v>
      </c>
      <c r="AC13" s="38" t="s">
        <v>53</v>
      </c>
      <c r="AD13" s="38" t="s">
        <v>54</v>
      </c>
      <c r="AE13" s="38" t="s">
        <v>55</v>
      </c>
      <c r="AF13" s="38" t="s">
        <v>56</v>
      </c>
      <c r="AG13" s="38" t="s">
        <v>57</v>
      </c>
      <c r="AH13" s="7"/>
      <c r="AI13" s="38" t="s">
        <v>83</v>
      </c>
      <c r="AJ13" s="38" t="s">
        <v>84</v>
      </c>
      <c r="AL13" s="33" t="s">
        <v>152</v>
      </c>
      <c r="AM13" s="40" t="s">
        <v>51</v>
      </c>
      <c r="AN13" s="40" t="s">
        <v>53</v>
      </c>
      <c r="AO13" s="40" t="s">
        <v>54</v>
      </c>
      <c r="AP13" s="40" t="s">
        <v>55</v>
      </c>
      <c r="AQ13" s="40" t="s">
        <v>56</v>
      </c>
      <c r="AR13" s="40" t="s">
        <v>57</v>
      </c>
      <c r="AS13" s="7"/>
      <c r="AT13" s="40" t="s">
        <v>83</v>
      </c>
      <c r="AU13" s="40" t="s">
        <v>84</v>
      </c>
    </row>
    <row r="14" spans="1:47" x14ac:dyDescent="0.25">
      <c r="A14" s="5" t="s">
        <v>12</v>
      </c>
      <c r="B14" s="20">
        <f>MATCH(A14,'Rencontres Saison Régulière'!M$3:M$32,0)</f>
        <v>13</v>
      </c>
      <c r="C14" s="1">
        <f t="shared" si="0"/>
        <v>11</v>
      </c>
      <c r="E14" s="3" t="s">
        <v>17</v>
      </c>
      <c r="F14" s="5" t="str">
        <f>F5</f>
        <v>Marc M</v>
      </c>
      <c r="G14" s="1">
        <v>2</v>
      </c>
      <c r="H14" s="1">
        <v>11</v>
      </c>
      <c r="I14" s="1">
        <v>11</v>
      </c>
      <c r="J14" s="1">
        <v>8</v>
      </c>
      <c r="K14" s="1">
        <v>13</v>
      </c>
      <c r="L14" s="7"/>
      <c r="M14" s="1">
        <f t="shared" ref="M14" si="13">IF(COUNTA(G14:K14)=0,0,IF((COUNTIF(G14,"&gt;"&amp;G15)+COUNTIF(H14,"&gt;"&amp;H15)+COUNTIF(I14,"&gt;"&amp;I15)+COUNTIF(J14,"&gt;"&amp;J15)+COUNTIF(K14,"&gt;"&amp;K15))=3,3,1))</f>
        <v>3</v>
      </c>
      <c r="N14" s="11">
        <f t="shared" ref="N14" si="14">SUM(G14:K14)-SUM(G15:K15)</f>
        <v>3</v>
      </c>
      <c r="P14" s="29" t="s">
        <v>17</v>
      </c>
      <c r="Q14" s="31" t="str">
        <f>Q5</f>
        <v>Kévin K</v>
      </c>
      <c r="R14" s="1">
        <v>2</v>
      </c>
      <c r="S14" s="1">
        <v>11</v>
      </c>
      <c r="T14" s="1">
        <v>11</v>
      </c>
      <c r="U14" s="1">
        <v>8</v>
      </c>
      <c r="V14" s="1">
        <v>13</v>
      </c>
      <c r="W14" s="7"/>
      <c r="X14" s="1">
        <f t="shared" ref="X14" si="15">IF(COUNTA(R14:V14)=0,0,IF((COUNTIF(R14,"&gt;"&amp;R15)+COUNTIF(S14,"&gt;"&amp;S15)+COUNTIF(T14,"&gt;"&amp;T15)+COUNTIF(U14,"&gt;"&amp;U15)+COUNTIF(V14,"&gt;"&amp;V15))=3,3,1))</f>
        <v>3</v>
      </c>
      <c r="Y14" s="11">
        <f t="shared" ref="Y14" si="16">SUM(R14:V14)-SUM(R15:V15)</f>
        <v>3</v>
      </c>
      <c r="AA14" s="35" t="s">
        <v>17</v>
      </c>
      <c r="AB14" s="39" t="str">
        <f>AB5</f>
        <v>Noé N</v>
      </c>
      <c r="AC14" s="1">
        <v>2</v>
      </c>
      <c r="AD14" s="1">
        <v>11</v>
      </c>
      <c r="AE14" s="1">
        <v>11</v>
      </c>
      <c r="AF14" s="1">
        <v>8</v>
      </c>
      <c r="AG14" s="1">
        <v>13</v>
      </c>
      <c r="AH14" s="7"/>
      <c r="AI14" s="1">
        <f t="shared" ref="AI14" si="17">IF(COUNTA(AC14:AG14)=0,0,IF((COUNTIF(AC14,"&gt;"&amp;AC15)+COUNTIF(AD14,"&gt;"&amp;AD15)+COUNTIF(AE14,"&gt;"&amp;AE15)+COUNTIF(AF14,"&gt;"&amp;AF15)+COUNTIF(AG14,"&gt;"&amp;AG15))=3,3,1))</f>
        <v>3</v>
      </c>
      <c r="AJ14" s="11">
        <f t="shared" ref="AJ14" si="18">SUM(AC14:AG14)-SUM(AC15:AG15)</f>
        <v>3</v>
      </c>
      <c r="AL14" s="32" t="s">
        <v>17</v>
      </c>
      <c r="AM14" s="41" t="str">
        <f>AM5</f>
        <v>Jacques J</v>
      </c>
      <c r="AN14" s="1">
        <v>2</v>
      </c>
      <c r="AO14" s="1">
        <v>11</v>
      </c>
      <c r="AP14" s="1">
        <v>11</v>
      </c>
      <c r="AQ14" s="1">
        <v>8</v>
      </c>
      <c r="AR14" s="1">
        <v>13</v>
      </c>
      <c r="AS14" s="7"/>
      <c r="AT14" s="1">
        <f t="shared" ref="AT14" si="19">IF(COUNTA(AN14:AR14)=0,0,IF((COUNTIF(AN14,"&gt;"&amp;AN15)+COUNTIF(AO14,"&gt;"&amp;AO15)+COUNTIF(AP14,"&gt;"&amp;AP15)+COUNTIF(AQ14,"&gt;"&amp;AQ15)+COUNTIF(AR14,"&gt;"&amp;AR15))=3,3,1))</f>
        <v>3</v>
      </c>
      <c r="AU14" s="11">
        <f t="shared" ref="AU14" si="20">SUM(AN14:AR14)-SUM(AN15:AR15)</f>
        <v>3</v>
      </c>
    </row>
    <row r="15" spans="1:47" x14ac:dyDescent="0.25">
      <c r="A15" s="5" t="s">
        <v>13</v>
      </c>
      <c r="B15" s="20">
        <f>MATCH(A15,'Rencontres Saison Régulière'!M$3:M$32,0)</f>
        <v>14</v>
      </c>
      <c r="C15" s="1">
        <f t="shared" si="0"/>
        <v>12</v>
      </c>
      <c r="E15" s="4"/>
      <c r="F15" s="5" t="str">
        <f>F6</f>
        <v>Zaccharie Z</v>
      </c>
      <c r="G15" s="1">
        <v>11</v>
      </c>
      <c r="H15" s="1">
        <v>3</v>
      </c>
      <c r="I15" s="1">
        <v>6</v>
      </c>
      <c r="J15" s="1">
        <v>11</v>
      </c>
      <c r="K15" s="1">
        <v>11</v>
      </c>
      <c r="L15" s="7"/>
      <c r="M15" s="1">
        <f t="shared" ref="M15" si="21">IF(COUNTA(G14:K14)=0,0,IF((COUNTIF(G14,"&lt;"&amp;G15)+COUNTIF(H14,"&lt;"&amp;H15)+COUNTIF(I14,"&lt;"&amp;I15)+COUNTIF(J14,"&lt;"&amp;J15)+COUNTIF(K14,"&lt;"&amp;K15))=3,3,1))</f>
        <v>1</v>
      </c>
      <c r="N15" s="11">
        <f t="shared" ref="N15" si="22">SUM(G15:K15)-SUM(G14:K14)</f>
        <v>-3</v>
      </c>
      <c r="P15" s="27"/>
      <c r="Q15" s="31" t="str">
        <f>Q6</f>
        <v>Patrick P</v>
      </c>
      <c r="R15" s="1">
        <v>11</v>
      </c>
      <c r="S15" s="1">
        <v>3</v>
      </c>
      <c r="T15" s="1">
        <v>6</v>
      </c>
      <c r="U15" s="1">
        <v>11</v>
      </c>
      <c r="V15" s="1">
        <v>11</v>
      </c>
      <c r="W15" s="7"/>
      <c r="X15" s="1">
        <f t="shared" ref="X15" si="23">IF(COUNTA(R14:V14)=0,0,IF((COUNTIF(R14,"&lt;"&amp;R15)+COUNTIF(S14,"&lt;"&amp;S15)+COUNTIF(T14,"&lt;"&amp;T15)+COUNTIF(U14,"&lt;"&amp;U15)+COUNTIF(V14,"&lt;"&amp;V15))=3,3,1))</f>
        <v>1</v>
      </c>
      <c r="Y15" s="11">
        <f t="shared" ref="Y15" si="24">SUM(R15:V15)-SUM(R14:V14)</f>
        <v>-3</v>
      </c>
      <c r="AA15" s="37"/>
      <c r="AB15" s="39" t="str">
        <f>AB6</f>
        <v>Olivier O</v>
      </c>
      <c r="AC15" s="1">
        <v>11</v>
      </c>
      <c r="AD15" s="1">
        <v>3</v>
      </c>
      <c r="AE15" s="1">
        <v>6</v>
      </c>
      <c r="AF15" s="1">
        <v>11</v>
      </c>
      <c r="AG15" s="1">
        <v>11</v>
      </c>
      <c r="AH15" s="7"/>
      <c r="AI15" s="1">
        <f t="shared" ref="AI15" si="25">IF(COUNTA(AC14:AG14)=0,0,IF((COUNTIF(AC14,"&lt;"&amp;AC15)+COUNTIF(AD14,"&lt;"&amp;AD15)+COUNTIF(AE14,"&lt;"&amp;AE15)+COUNTIF(AF14,"&lt;"&amp;AF15)+COUNTIF(AG14,"&lt;"&amp;AG15))=3,3,1))</f>
        <v>1</v>
      </c>
      <c r="AJ15" s="11">
        <f t="shared" ref="AJ15" si="26">SUM(AC15:AG15)-SUM(AC14:AG14)</f>
        <v>-3</v>
      </c>
      <c r="AL15" s="34"/>
      <c r="AM15" s="41" t="str">
        <f>AM6</f>
        <v>Wilfried W</v>
      </c>
      <c r="AN15" s="1">
        <v>11</v>
      </c>
      <c r="AO15" s="1">
        <v>3</v>
      </c>
      <c r="AP15" s="1">
        <v>6</v>
      </c>
      <c r="AQ15" s="1">
        <v>11</v>
      </c>
      <c r="AR15" s="1">
        <v>11</v>
      </c>
      <c r="AS15" s="7"/>
      <c r="AT15" s="1">
        <f t="shared" ref="AT15" si="27">IF(COUNTA(AN14:AR14)=0,0,IF((COUNTIF(AN14,"&lt;"&amp;AN15)+COUNTIF(AO14,"&lt;"&amp;AO15)+COUNTIF(AP14,"&lt;"&amp;AP15)+COUNTIF(AQ14,"&lt;"&amp;AQ15)+COUNTIF(AR14,"&lt;"&amp;AR15))=3,3,1))</f>
        <v>1</v>
      </c>
      <c r="AU15" s="11">
        <f t="shared" ref="AU15" si="28">SUM(AN15:AR15)-SUM(AN14:AR14)</f>
        <v>-3</v>
      </c>
    </row>
    <row r="16" spans="1:47" x14ac:dyDescent="0.25">
      <c r="A16" s="5" t="s">
        <v>14</v>
      </c>
      <c r="B16" s="20">
        <f>MATCH(A16,'Rencontres Saison Régulière'!M$3:M$32,0)</f>
        <v>15</v>
      </c>
      <c r="C16" s="1">
        <f t="shared" si="0"/>
        <v>13</v>
      </c>
    </row>
    <row r="17" spans="1:47" x14ac:dyDescent="0.25">
      <c r="A17" s="5" t="s">
        <v>96</v>
      </c>
      <c r="B17" s="20">
        <f>MATCH(A17,'Rencontres Saison Régulière'!M$3:M$32,0)</f>
        <v>23</v>
      </c>
      <c r="C17" s="1">
        <f t="shared" si="0"/>
        <v>15</v>
      </c>
      <c r="E17" s="21" t="s">
        <v>143</v>
      </c>
      <c r="F17" s="6" t="s">
        <v>51</v>
      </c>
      <c r="G17" s="6" t="s">
        <v>53</v>
      </c>
      <c r="H17" s="6" t="s">
        <v>54</v>
      </c>
      <c r="I17" s="6" t="s">
        <v>55</v>
      </c>
      <c r="J17" s="6" t="s">
        <v>56</v>
      </c>
      <c r="K17" s="6" t="s">
        <v>57</v>
      </c>
      <c r="L17" s="7"/>
      <c r="M17" s="6" t="s">
        <v>83</v>
      </c>
      <c r="N17" s="6" t="s">
        <v>84</v>
      </c>
      <c r="P17" s="28" t="s">
        <v>145</v>
      </c>
      <c r="Q17" s="30" t="s">
        <v>51</v>
      </c>
      <c r="R17" s="30" t="s">
        <v>53</v>
      </c>
      <c r="S17" s="30" t="s">
        <v>54</v>
      </c>
      <c r="T17" s="30" t="s">
        <v>55</v>
      </c>
      <c r="U17" s="30" t="s">
        <v>56</v>
      </c>
      <c r="V17" s="30" t="s">
        <v>57</v>
      </c>
      <c r="W17" s="7"/>
      <c r="X17" s="30" t="s">
        <v>83</v>
      </c>
      <c r="Y17" s="30" t="s">
        <v>84</v>
      </c>
      <c r="AA17" s="36" t="s">
        <v>155</v>
      </c>
      <c r="AB17" s="38" t="s">
        <v>51</v>
      </c>
      <c r="AC17" s="38" t="s">
        <v>53</v>
      </c>
      <c r="AD17" s="38" t="s">
        <v>54</v>
      </c>
      <c r="AE17" s="38" t="s">
        <v>55</v>
      </c>
      <c r="AF17" s="38" t="s">
        <v>56</v>
      </c>
      <c r="AG17" s="38" t="s">
        <v>57</v>
      </c>
      <c r="AH17" s="7"/>
      <c r="AI17" s="38" t="s">
        <v>83</v>
      </c>
      <c r="AJ17" s="38" t="s">
        <v>84</v>
      </c>
      <c r="AL17" s="33" t="s">
        <v>152</v>
      </c>
      <c r="AM17" s="40" t="s">
        <v>51</v>
      </c>
      <c r="AN17" s="40" t="s">
        <v>53</v>
      </c>
      <c r="AO17" s="40" t="s">
        <v>54</v>
      </c>
      <c r="AP17" s="40" t="s">
        <v>55</v>
      </c>
      <c r="AQ17" s="40" t="s">
        <v>56</v>
      </c>
      <c r="AR17" s="40" t="s">
        <v>57</v>
      </c>
      <c r="AS17" s="7"/>
      <c r="AT17" s="40" t="s">
        <v>83</v>
      </c>
      <c r="AU17" s="40" t="s">
        <v>84</v>
      </c>
    </row>
    <row r="18" spans="1:47" x14ac:dyDescent="0.25">
      <c r="E18" s="3" t="s">
        <v>18</v>
      </c>
      <c r="F18" s="5" t="str">
        <f>F3</f>
        <v>Cédric C</v>
      </c>
      <c r="G18" s="1">
        <v>11</v>
      </c>
      <c r="H18" s="1">
        <v>11</v>
      </c>
      <c r="I18" s="1">
        <v>11</v>
      </c>
      <c r="J18" s="1"/>
      <c r="K18" s="1"/>
      <c r="L18" s="7"/>
      <c r="M18" s="1">
        <f t="shared" ref="M18" si="29">IF(COUNTA(G18:K18)=0,0,IF((COUNTIF(G18,"&gt;"&amp;G19)+COUNTIF(H18,"&gt;"&amp;H19)+COUNTIF(I18,"&gt;"&amp;I19)+COUNTIF(J18,"&gt;"&amp;J19)+COUNTIF(K18,"&gt;"&amp;K19))=3,3,1))</f>
        <v>3</v>
      </c>
      <c r="N18" s="11">
        <f t="shared" ref="N18" si="30">SUM(G18:K18)-SUM(G19:K19)</f>
        <v>26</v>
      </c>
      <c r="P18" s="29" t="s">
        <v>18</v>
      </c>
      <c r="Q18" s="31" t="str">
        <f>Q3</f>
        <v>Damien D</v>
      </c>
      <c r="R18" s="1">
        <v>11</v>
      </c>
      <c r="S18" s="1">
        <v>11</v>
      </c>
      <c r="T18" s="1">
        <v>11</v>
      </c>
      <c r="U18" s="1"/>
      <c r="V18" s="1"/>
      <c r="W18" s="7"/>
      <c r="X18" s="1">
        <f t="shared" ref="X18" si="31">IF(COUNTA(R18:V18)=0,0,IF((COUNTIF(R18,"&gt;"&amp;R19)+COUNTIF(S18,"&gt;"&amp;S19)+COUNTIF(T18,"&gt;"&amp;T19)+COUNTIF(U18,"&gt;"&amp;U19)+COUNTIF(V18,"&gt;"&amp;V19))=3,3,1))</f>
        <v>3</v>
      </c>
      <c r="Y18" s="11">
        <f t="shared" ref="Y18" si="32">SUM(R18:V18)-SUM(R19:V19)</f>
        <v>26</v>
      </c>
      <c r="AA18" s="35" t="s">
        <v>18</v>
      </c>
      <c r="AB18" s="39" t="str">
        <f>AB3</f>
        <v>Alphonse A</v>
      </c>
      <c r="AC18" s="1">
        <v>11</v>
      </c>
      <c r="AD18" s="1">
        <v>11</v>
      </c>
      <c r="AE18" s="1">
        <v>11</v>
      </c>
      <c r="AF18" s="1"/>
      <c r="AG18" s="1"/>
      <c r="AH18" s="7"/>
      <c r="AI18" s="1">
        <f t="shared" ref="AI18" si="33">IF(COUNTA(AC18:AG18)=0,0,IF((COUNTIF(AC18,"&gt;"&amp;AC19)+COUNTIF(AD18,"&gt;"&amp;AD19)+COUNTIF(AE18,"&gt;"&amp;AE19)+COUNTIF(AF18,"&gt;"&amp;AF19)+COUNTIF(AG18,"&gt;"&amp;AG19))=3,3,1))</f>
        <v>3</v>
      </c>
      <c r="AJ18" s="11">
        <f t="shared" ref="AJ18" si="34">SUM(AC18:AG18)-SUM(AC19:AG19)</f>
        <v>26</v>
      </c>
      <c r="AL18" s="32" t="s">
        <v>18</v>
      </c>
      <c r="AM18" s="41" t="str">
        <f>AM3</f>
        <v>Eric E</v>
      </c>
      <c r="AN18" s="1">
        <v>11</v>
      </c>
      <c r="AO18" s="1">
        <v>11</v>
      </c>
      <c r="AP18" s="1">
        <v>11</v>
      </c>
      <c r="AQ18" s="1"/>
      <c r="AR18" s="1"/>
      <c r="AS18" s="7"/>
      <c r="AT18" s="1">
        <f t="shared" ref="AT18" si="35">IF(COUNTA(AN18:AR18)=0,0,IF((COUNTIF(AN18,"&gt;"&amp;AN19)+COUNTIF(AO18,"&gt;"&amp;AO19)+COUNTIF(AP18,"&gt;"&amp;AP19)+COUNTIF(AQ18,"&gt;"&amp;AQ19)+COUNTIF(AR18,"&gt;"&amp;AR19))=3,3,1))</f>
        <v>3</v>
      </c>
      <c r="AU18" s="11">
        <f t="shared" ref="AU18" si="36">SUM(AN18:AR18)-SUM(AN19:AR19)</f>
        <v>26</v>
      </c>
    </row>
    <row r="19" spans="1:47" x14ac:dyDescent="0.25">
      <c r="E19" s="4"/>
      <c r="F19" s="5" t="str">
        <f>F5</f>
        <v>Marc M</v>
      </c>
      <c r="G19" s="1">
        <v>2</v>
      </c>
      <c r="H19" s="1">
        <v>3</v>
      </c>
      <c r="I19" s="1">
        <v>2</v>
      </c>
      <c r="J19" s="1"/>
      <c r="K19" s="1"/>
      <c r="L19" s="7"/>
      <c r="M19" s="1">
        <f t="shared" ref="M19" si="37">IF(COUNTA(G18:K18)=0,0,IF((COUNTIF(G18,"&lt;"&amp;G19)+COUNTIF(H18,"&lt;"&amp;H19)+COUNTIF(I18,"&lt;"&amp;I19)+COUNTIF(J18,"&lt;"&amp;J19)+COUNTIF(K18,"&lt;"&amp;K19))=3,3,1))</f>
        <v>1</v>
      </c>
      <c r="N19" s="11">
        <f t="shared" ref="N19" si="38">SUM(G19:K19)-SUM(G18:K18)</f>
        <v>-26</v>
      </c>
      <c r="P19" s="27"/>
      <c r="Q19" s="31" t="str">
        <f>Q5</f>
        <v>Kévin K</v>
      </c>
      <c r="R19" s="1">
        <v>2</v>
      </c>
      <c r="S19" s="1">
        <v>3</v>
      </c>
      <c r="T19" s="1">
        <v>2</v>
      </c>
      <c r="U19" s="1"/>
      <c r="V19" s="1"/>
      <c r="W19" s="7"/>
      <c r="X19" s="1">
        <f t="shared" ref="X19" si="39">IF(COUNTA(R18:V18)=0,0,IF((COUNTIF(R18,"&lt;"&amp;R19)+COUNTIF(S18,"&lt;"&amp;S19)+COUNTIF(T18,"&lt;"&amp;T19)+COUNTIF(U18,"&lt;"&amp;U19)+COUNTIF(V18,"&lt;"&amp;V19))=3,3,1))</f>
        <v>1</v>
      </c>
      <c r="Y19" s="11">
        <f t="shared" ref="Y19" si="40">SUM(R19:V19)-SUM(R18:V18)</f>
        <v>-26</v>
      </c>
      <c r="AA19" s="37"/>
      <c r="AB19" s="39" t="str">
        <f>AB5</f>
        <v>Noé N</v>
      </c>
      <c r="AC19" s="1">
        <v>2</v>
      </c>
      <c r="AD19" s="1">
        <v>3</v>
      </c>
      <c r="AE19" s="1">
        <v>2</v>
      </c>
      <c r="AF19" s="1"/>
      <c r="AG19" s="1"/>
      <c r="AH19" s="7"/>
      <c r="AI19" s="1">
        <f t="shared" ref="AI19" si="41">IF(COUNTA(AC18:AG18)=0,0,IF((COUNTIF(AC18,"&lt;"&amp;AC19)+COUNTIF(AD18,"&lt;"&amp;AD19)+COUNTIF(AE18,"&lt;"&amp;AE19)+COUNTIF(AF18,"&lt;"&amp;AF19)+COUNTIF(AG18,"&lt;"&amp;AG19))=3,3,1))</f>
        <v>1</v>
      </c>
      <c r="AJ19" s="11">
        <f t="shared" ref="AJ19" si="42">SUM(AC19:AG19)-SUM(AC18:AG18)</f>
        <v>-26</v>
      </c>
      <c r="AL19" s="34"/>
      <c r="AM19" s="41" t="str">
        <f>AM5</f>
        <v>Jacques J</v>
      </c>
      <c r="AN19" s="1">
        <v>2</v>
      </c>
      <c r="AO19" s="1">
        <v>3</v>
      </c>
      <c r="AP19" s="1">
        <v>2</v>
      </c>
      <c r="AQ19" s="1"/>
      <c r="AR19" s="1"/>
      <c r="AS19" s="7"/>
      <c r="AT19" s="1">
        <f t="shared" ref="AT19" si="43">IF(COUNTA(AN18:AR18)=0,0,IF((COUNTIF(AN18,"&lt;"&amp;AN19)+COUNTIF(AO18,"&lt;"&amp;AO19)+COUNTIF(AP18,"&lt;"&amp;AP19)+COUNTIF(AQ18,"&lt;"&amp;AQ19)+COUNTIF(AR18,"&lt;"&amp;AR19))=3,3,1))</f>
        <v>1</v>
      </c>
      <c r="AU19" s="11">
        <f t="shared" ref="AU19" si="44">SUM(AN19:AR19)-SUM(AN18:AR18)</f>
        <v>-26</v>
      </c>
    </row>
    <row r="20" spans="1:47" x14ac:dyDescent="0.25">
      <c r="B20" s="24"/>
    </row>
    <row r="21" spans="1:47" x14ac:dyDescent="0.25">
      <c r="B21" s="24"/>
      <c r="E21" s="21" t="s">
        <v>143</v>
      </c>
      <c r="F21" s="6" t="s">
        <v>51</v>
      </c>
      <c r="G21" s="6" t="s">
        <v>53</v>
      </c>
      <c r="H21" s="6" t="s">
        <v>54</v>
      </c>
      <c r="I21" s="6" t="s">
        <v>55</v>
      </c>
      <c r="J21" s="6" t="s">
        <v>56</v>
      </c>
      <c r="K21" s="6" t="s">
        <v>57</v>
      </c>
      <c r="L21" s="7"/>
      <c r="M21" s="6" t="s">
        <v>83</v>
      </c>
      <c r="N21" s="6" t="s">
        <v>84</v>
      </c>
      <c r="P21" s="28" t="s">
        <v>145</v>
      </c>
      <c r="Q21" s="30" t="s">
        <v>51</v>
      </c>
      <c r="R21" s="30" t="s">
        <v>53</v>
      </c>
      <c r="S21" s="30" t="s">
        <v>54</v>
      </c>
      <c r="T21" s="30" t="s">
        <v>55</v>
      </c>
      <c r="U21" s="30" t="s">
        <v>56</v>
      </c>
      <c r="V21" s="30" t="s">
        <v>57</v>
      </c>
      <c r="W21" s="7"/>
      <c r="X21" s="30" t="s">
        <v>83</v>
      </c>
      <c r="Y21" s="30" t="s">
        <v>84</v>
      </c>
      <c r="AA21" s="36" t="s">
        <v>155</v>
      </c>
      <c r="AB21" s="38" t="s">
        <v>51</v>
      </c>
      <c r="AC21" s="38" t="s">
        <v>53</v>
      </c>
      <c r="AD21" s="38" t="s">
        <v>54</v>
      </c>
      <c r="AE21" s="38" t="s">
        <v>55</v>
      </c>
      <c r="AF21" s="38" t="s">
        <v>56</v>
      </c>
      <c r="AG21" s="38" t="s">
        <v>57</v>
      </c>
      <c r="AH21" s="7"/>
      <c r="AI21" s="38" t="s">
        <v>83</v>
      </c>
      <c r="AJ21" s="38" t="s">
        <v>84</v>
      </c>
      <c r="AL21" s="33" t="s">
        <v>152</v>
      </c>
      <c r="AM21" s="40" t="s">
        <v>51</v>
      </c>
      <c r="AN21" s="40" t="s">
        <v>53</v>
      </c>
      <c r="AO21" s="40" t="s">
        <v>54</v>
      </c>
      <c r="AP21" s="40" t="s">
        <v>55</v>
      </c>
      <c r="AQ21" s="40" t="s">
        <v>56</v>
      </c>
      <c r="AR21" s="40" t="s">
        <v>57</v>
      </c>
      <c r="AS21" s="7"/>
      <c r="AT21" s="40" t="s">
        <v>83</v>
      </c>
      <c r="AU21" s="40" t="s">
        <v>84</v>
      </c>
    </row>
    <row r="22" spans="1:47" x14ac:dyDescent="0.25">
      <c r="B22" s="24"/>
      <c r="E22" s="3" t="s">
        <v>19</v>
      </c>
      <c r="F22" s="5" t="str">
        <f>F4</f>
        <v>Gérard G</v>
      </c>
      <c r="G22" s="1">
        <v>8</v>
      </c>
      <c r="H22" s="1">
        <v>3</v>
      </c>
      <c r="I22" s="1">
        <v>5</v>
      </c>
      <c r="J22" s="1"/>
      <c r="K22" s="1"/>
      <c r="L22" s="7"/>
      <c r="M22" s="1">
        <f t="shared" ref="M22" si="45">IF(COUNTA(G22:K22)=0,0,IF((COUNTIF(G22,"&gt;"&amp;G23)+COUNTIF(H22,"&gt;"&amp;H23)+COUNTIF(I22,"&gt;"&amp;I23)+COUNTIF(J22,"&gt;"&amp;J23)+COUNTIF(K22,"&gt;"&amp;K23))=3,3,1))</f>
        <v>1</v>
      </c>
      <c r="N22" s="11">
        <f t="shared" ref="N22" si="46">SUM(G22:K22)-SUM(G23:K23)</f>
        <v>-17</v>
      </c>
      <c r="P22" s="29" t="s">
        <v>19</v>
      </c>
      <c r="Q22" s="31" t="str">
        <f>Q4</f>
        <v>Hugo H</v>
      </c>
      <c r="R22" s="1">
        <v>8</v>
      </c>
      <c r="S22" s="1">
        <v>3</v>
      </c>
      <c r="T22" s="1">
        <v>5</v>
      </c>
      <c r="U22" s="1"/>
      <c r="V22" s="1"/>
      <c r="W22" s="7"/>
      <c r="X22" s="1">
        <f t="shared" ref="X22" si="47">IF(COUNTA(R22:V22)=0,0,IF((COUNTIF(R22,"&gt;"&amp;R23)+COUNTIF(S22,"&gt;"&amp;S23)+COUNTIF(T22,"&gt;"&amp;T23)+COUNTIF(U22,"&gt;"&amp;U23)+COUNTIF(V22,"&gt;"&amp;V23))=3,3,1))</f>
        <v>1</v>
      </c>
      <c r="Y22" s="11">
        <f t="shared" ref="Y22" si="48">SUM(R22:V22)-SUM(R23:V23)</f>
        <v>-17</v>
      </c>
      <c r="AA22" s="35" t="s">
        <v>19</v>
      </c>
      <c r="AB22" s="39" t="str">
        <f>AB4</f>
        <v>Frédéric F</v>
      </c>
      <c r="AC22" s="1">
        <v>8</v>
      </c>
      <c r="AD22" s="1">
        <v>3</v>
      </c>
      <c r="AE22" s="1">
        <v>5</v>
      </c>
      <c r="AF22" s="1"/>
      <c r="AG22" s="1"/>
      <c r="AH22" s="7"/>
      <c r="AI22" s="1">
        <f t="shared" ref="AI22" si="49">IF(COUNTA(AC22:AG22)=0,0,IF((COUNTIF(AC22,"&gt;"&amp;AC23)+COUNTIF(AD22,"&gt;"&amp;AD23)+COUNTIF(AE22,"&gt;"&amp;AE23)+COUNTIF(AF22,"&gt;"&amp;AF23)+COUNTIF(AG22,"&gt;"&amp;AG23))=3,3,1))</f>
        <v>1</v>
      </c>
      <c r="AJ22" s="11">
        <f t="shared" ref="AJ22" si="50">SUM(AC22:AG22)-SUM(AC23:AG23)</f>
        <v>-17</v>
      </c>
      <c r="AL22" s="32" t="s">
        <v>19</v>
      </c>
      <c r="AM22" s="41" t="str">
        <f>AM4</f>
        <v>Isidore I</v>
      </c>
      <c r="AN22" s="1">
        <v>8</v>
      </c>
      <c r="AO22" s="1">
        <v>3</v>
      </c>
      <c r="AP22" s="1">
        <v>5</v>
      </c>
      <c r="AQ22" s="1"/>
      <c r="AR22" s="1"/>
      <c r="AS22" s="7"/>
      <c r="AT22" s="1">
        <f t="shared" ref="AT22" si="51">IF(COUNTA(AN22:AR22)=0,0,IF((COUNTIF(AN22,"&gt;"&amp;AN23)+COUNTIF(AO22,"&gt;"&amp;AO23)+COUNTIF(AP22,"&gt;"&amp;AP23)+COUNTIF(AQ22,"&gt;"&amp;AQ23)+COUNTIF(AR22,"&gt;"&amp;AR23))=3,3,1))</f>
        <v>1</v>
      </c>
      <c r="AU22" s="11">
        <f t="shared" ref="AU22" si="52">SUM(AN22:AR22)-SUM(AN23:AR23)</f>
        <v>-17</v>
      </c>
    </row>
    <row r="23" spans="1:47" x14ac:dyDescent="0.25">
      <c r="B23" s="24"/>
      <c r="E23" s="4"/>
      <c r="F23" s="5" t="str">
        <f>F6</f>
        <v>Zaccharie Z</v>
      </c>
      <c r="G23" s="1">
        <v>11</v>
      </c>
      <c r="H23" s="1">
        <v>11</v>
      </c>
      <c r="I23" s="1">
        <v>11</v>
      </c>
      <c r="J23" s="1"/>
      <c r="K23" s="1"/>
      <c r="L23" s="7"/>
      <c r="M23" s="1">
        <f t="shared" ref="M23" si="53">IF(COUNTA(G22:K22)=0,0,IF((COUNTIF(G22,"&lt;"&amp;G23)+COUNTIF(H22,"&lt;"&amp;H23)+COUNTIF(I22,"&lt;"&amp;I23)+COUNTIF(J22,"&lt;"&amp;J23)+COUNTIF(K22,"&lt;"&amp;K23))=3,3,1))</f>
        <v>3</v>
      </c>
      <c r="N23" s="11">
        <f t="shared" ref="N23" si="54">SUM(G23:K23)-SUM(G22:K22)</f>
        <v>17</v>
      </c>
      <c r="P23" s="27"/>
      <c r="Q23" s="31" t="str">
        <f>Q6</f>
        <v>Patrick P</v>
      </c>
      <c r="R23" s="1">
        <v>11</v>
      </c>
      <c r="S23" s="1">
        <v>11</v>
      </c>
      <c r="T23" s="1">
        <v>11</v>
      </c>
      <c r="U23" s="1"/>
      <c r="V23" s="1"/>
      <c r="W23" s="7"/>
      <c r="X23" s="1">
        <f t="shared" ref="X23" si="55">IF(COUNTA(R22:V22)=0,0,IF((COUNTIF(R22,"&lt;"&amp;R23)+COUNTIF(S22,"&lt;"&amp;S23)+COUNTIF(T22,"&lt;"&amp;T23)+COUNTIF(U22,"&lt;"&amp;U23)+COUNTIF(V22,"&lt;"&amp;V23))=3,3,1))</f>
        <v>3</v>
      </c>
      <c r="Y23" s="11">
        <f t="shared" ref="Y23" si="56">SUM(R23:V23)-SUM(R22:V22)</f>
        <v>17</v>
      </c>
      <c r="AA23" s="37"/>
      <c r="AB23" s="39" t="str">
        <f>AB6</f>
        <v>Olivier O</v>
      </c>
      <c r="AC23" s="1">
        <v>11</v>
      </c>
      <c r="AD23" s="1">
        <v>11</v>
      </c>
      <c r="AE23" s="1">
        <v>11</v>
      </c>
      <c r="AF23" s="1"/>
      <c r="AG23" s="1"/>
      <c r="AH23" s="7"/>
      <c r="AI23" s="1">
        <f t="shared" ref="AI23" si="57">IF(COUNTA(AC22:AG22)=0,0,IF((COUNTIF(AC22,"&lt;"&amp;AC23)+COUNTIF(AD22,"&lt;"&amp;AD23)+COUNTIF(AE22,"&lt;"&amp;AE23)+COUNTIF(AF22,"&lt;"&amp;AF23)+COUNTIF(AG22,"&lt;"&amp;AG23))=3,3,1))</f>
        <v>3</v>
      </c>
      <c r="AJ23" s="11">
        <f t="shared" ref="AJ23" si="58">SUM(AC23:AG23)-SUM(AC22:AG22)</f>
        <v>17</v>
      </c>
      <c r="AL23" s="34"/>
      <c r="AM23" s="41" t="str">
        <f>AM6</f>
        <v>Wilfried W</v>
      </c>
      <c r="AN23" s="1">
        <v>11</v>
      </c>
      <c r="AO23" s="1">
        <v>11</v>
      </c>
      <c r="AP23" s="1">
        <v>11</v>
      </c>
      <c r="AQ23" s="1"/>
      <c r="AR23" s="1"/>
      <c r="AS23" s="7"/>
      <c r="AT23" s="1">
        <f t="shared" ref="AT23" si="59">IF(COUNTA(AN22:AR22)=0,0,IF((COUNTIF(AN22,"&lt;"&amp;AN23)+COUNTIF(AO22,"&lt;"&amp;AO23)+COUNTIF(AP22,"&lt;"&amp;AP23)+COUNTIF(AQ22,"&lt;"&amp;AQ23)+COUNTIF(AR22,"&lt;"&amp;AR23))=3,3,1))</f>
        <v>3</v>
      </c>
      <c r="AU23" s="11">
        <f t="shared" ref="AU23" si="60">SUM(AN23:AR23)-SUM(AN22:AR22)</f>
        <v>17</v>
      </c>
    </row>
    <row r="24" spans="1:47" x14ac:dyDescent="0.25">
      <c r="B24" s="24"/>
    </row>
    <row r="25" spans="1:47" x14ac:dyDescent="0.25">
      <c r="B25" s="24"/>
      <c r="E25" s="21" t="s">
        <v>143</v>
      </c>
      <c r="F25" s="6" t="s">
        <v>51</v>
      </c>
      <c r="G25" s="6" t="s">
        <v>53</v>
      </c>
      <c r="H25" s="6" t="s">
        <v>54</v>
      </c>
      <c r="I25" s="6" t="s">
        <v>55</v>
      </c>
      <c r="J25" s="6" t="s">
        <v>56</v>
      </c>
      <c r="K25" s="6" t="s">
        <v>57</v>
      </c>
      <c r="L25" s="7"/>
      <c r="M25" s="6" t="s">
        <v>83</v>
      </c>
      <c r="N25" s="6" t="s">
        <v>84</v>
      </c>
      <c r="P25" s="28" t="s">
        <v>145</v>
      </c>
      <c r="Q25" s="30" t="s">
        <v>51</v>
      </c>
      <c r="R25" s="30" t="s">
        <v>53</v>
      </c>
      <c r="S25" s="30" t="s">
        <v>54</v>
      </c>
      <c r="T25" s="30" t="s">
        <v>55</v>
      </c>
      <c r="U25" s="30" t="s">
        <v>56</v>
      </c>
      <c r="V25" s="30" t="s">
        <v>57</v>
      </c>
      <c r="W25" s="7"/>
      <c r="X25" s="30" t="s">
        <v>83</v>
      </c>
      <c r="Y25" s="30" t="s">
        <v>84</v>
      </c>
      <c r="AA25" s="36" t="s">
        <v>155</v>
      </c>
      <c r="AB25" s="38" t="s">
        <v>51</v>
      </c>
      <c r="AC25" s="38" t="s">
        <v>53</v>
      </c>
      <c r="AD25" s="38" t="s">
        <v>54</v>
      </c>
      <c r="AE25" s="38" t="s">
        <v>55</v>
      </c>
      <c r="AF25" s="38" t="s">
        <v>56</v>
      </c>
      <c r="AG25" s="38" t="s">
        <v>57</v>
      </c>
      <c r="AH25" s="7"/>
      <c r="AI25" s="38" t="s">
        <v>83</v>
      </c>
      <c r="AJ25" s="38" t="s">
        <v>84</v>
      </c>
      <c r="AL25" s="33" t="s">
        <v>152</v>
      </c>
      <c r="AM25" s="40" t="s">
        <v>51</v>
      </c>
      <c r="AN25" s="40" t="s">
        <v>53</v>
      </c>
      <c r="AO25" s="40" t="s">
        <v>54</v>
      </c>
      <c r="AP25" s="40" t="s">
        <v>55</v>
      </c>
      <c r="AQ25" s="40" t="s">
        <v>56</v>
      </c>
      <c r="AR25" s="40" t="s">
        <v>57</v>
      </c>
      <c r="AS25" s="7"/>
      <c r="AT25" s="40" t="s">
        <v>83</v>
      </c>
      <c r="AU25" s="40" t="s">
        <v>84</v>
      </c>
    </row>
    <row r="26" spans="1:47" x14ac:dyDescent="0.25">
      <c r="B26" s="24"/>
      <c r="E26" s="3" t="s">
        <v>20</v>
      </c>
      <c r="F26" s="5" t="str">
        <f>F3</f>
        <v>Cédric C</v>
      </c>
      <c r="G26" s="1">
        <v>11</v>
      </c>
      <c r="H26" s="1">
        <v>11</v>
      </c>
      <c r="I26" s="1">
        <v>11</v>
      </c>
      <c r="J26" s="1"/>
      <c r="K26" s="1"/>
      <c r="L26" s="7"/>
      <c r="M26" s="1">
        <f t="shared" ref="M26" si="61">IF(COUNTA(G26:K26)=0,0,IF((COUNTIF(G26,"&gt;"&amp;G27)+COUNTIF(H26,"&gt;"&amp;H27)+COUNTIF(I26,"&gt;"&amp;I27)+COUNTIF(J26,"&gt;"&amp;J27)+COUNTIF(K26,"&gt;"&amp;K27))=3,3,1))</f>
        <v>3</v>
      </c>
      <c r="N26" s="11">
        <f t="shared" ref="N26" si="62">SUM(G26:K26)-SUM(G27:K27)</f>
        <v>6</v>
      </c>
      <c r="P26" s="29" t="s">
        <v>20</v>
      </c>
      <c r="Q26" s="31" t="str">
        <f>Q3</f>
        <v>Damien D</v>
      </c>
      <c r="R26" s="1">
        <v>11</v>
      </c>
      <c r="S26" s="1">
        <v>11</v>
      </c>
      <c r="T26" s="1">
        <v>11</v>
      </c>
      <c r="U26" s="1"/>
      <c r="V26" s="1"/>
      <c r="W26" s="7"/>
      <c r="X26" s="1">
        <f t="shared" ref="X26" si="63">IF(COUNTA(R26:V26)=0,0,IF((COUNTIF(R26,"&gt;"&amp;R27)+COUNTIF(S26,"&gt;"&amp;S27)+COUNTIF(T26,"&gt;"&amp;T27)+COUNTIF(U26,"&gt;"&amp;U27)+COUNTIF(V26,"&gt;"&amp;V27))=3,3,1))</f>
        <v>3</v>
      </c>
      <c r="Y26" s="11">
        <f t="shared" ref="Y26" si="64">SUM(R26:V26)-SUM(R27:V27)</f>
        <v>6</v>
      </c>
      <c r="AA26" s="35" t="s">
        <v>20</v>
      </c>
      <c r="AB26" s="39" t="str">
        <f>AB3</f>
        <v>Alphonse A</v>
      </c>
      <c r="AC26" s="1">
        <v>11</v>
      </c>
      <c r="AD26" s="1">
        <v>11</v>
      </c>
      <c r="AE26" s="1">
        <v>11</v>
      </c>
      <c r="AF26" s="1"/>
      <c r="AG26" s="1"/>
      <c r="AH26" s="7"/>
      <c r="AI26" s="1">
        <f t="shared" ref="AI26" si="65">IF(COUNTA(AC26:AG26)=0,0,IF((COUNTIF(AC26,"&gt;"&amp;AC27)+COUNTIF(AD26,"&gt;"&amp;AD27)+COUNTIF(AE26,"&gt;"&amp;AE27)+COUNTIF(AF26,"&gt;"&amp;AF27)+COUNTIF(AG26,"&gt;"&amp;AG27))=3,3,1))</f>
        <v>3</v>
      </c>
      <c r="AJ26" s="11">
        <f t="shared" ref="AJ26" si="66">SUM(AC26:AG26)-SUM(AC27:AG27)</f>
        <v>6</v>
      </c>
      <c r="AL26" s="32" t="s">
        <v>20</v>
      </c>
      <c r="AM26" s="41" t="str">
        <f>AM3</f>
        <v>Eric E</v>
      </c>
      <c r="AN26" s="1">
        <v>11</v>
      </c>
      <c r="AO26" s="1">
        <v>11</v>
      </c>
      <c r="AP26" s="1">
        <v>11</v>
      </c>
      <c r="AQ26" s="1"/>
      <c r="AR26" s="1"/>
      <c r="AS26" s="7"/>
      <c r="AT26" s="1">
        <f t="shared" ref="AT26" si="67">IF(COUNTA(AN26:AR26)=0,0,IF((COUNTIF(AN26,"&gt;"&amp;AN27)+COUNTIF(AO26,"&gt;"&amp;AO27)+COUNTIF(AP26,"&gt;"&amp;AP27)+COUNTIF(AQ26,"&gt;"&amp;AQ27)+COUNTIF(AR26,"&gt;"&amp;AR27))=3,3,1))</f>
        <v>3</v>
      </c>
      <c r="AU26" s="11">
        <f t="shared" ref="AU26" si="68">SUM(AN26:AR26)-SUM(AN27:AR27)</f>
        <v>6</v>
      </c>
    </row>
    <row r="27" spans="1:47" x14ac:dyDescent="0.25">
      <c r="B27" s="24"/>
      <c r="E27" s="4"/>
      <c r="F27" s="5" t="str">
        <f>F6</f>
        <v>Zaccharie Z</v>
      </c>
      <c r="G27" s="1">
        <v>9</v>
      </c>
      <c r="H27" s="1">
        <v>9</v>
      </c>
      <c r="I27" s="1">
        <v>9</v>
      </c>
      <c r="J27" s="1"/>
      <c r="K27" s="1"/>
      <c r="L27" s="7"/>
      <c r="M27" s="1">
        <f t="shared" ref="M27" si="69">IF(COUNTA(G26:K26)=0,0,IF((COUNTIF(G26,"&lt;"&amp;G27)+COUNTIF(H26,"&lt;"&amp;H27)+COUNTIF(I26,"&lt;"&amp;I27)+COUNTIF(J26,"&lt;"&amp;J27)+COUNTIF(K26,"&lt;"&amp;K27))=3,3,1))</f>
        <v>1</v>
      </c>
      <c r="N27" s="11">
        <f t="shared" ref="N27" si="70">SUM(G27:K27)-SUM(G26:K26)</f>
        <v>-6</v>
      </c>
      <c r="P27" s="27"/>
      <c r="Q27" s="31" t="str">
        <f>Q6</f>
        <v>Patrick P</v>
      </c>
      <c r="R27" s="1">
        <v>9</v>
      </c>
      <c r="S27" s="1">
        <v>9</v>
      </c>
      <c r="T27" s="1">
        <v>9</v>
      </c>
      <c r="U27" s="1"/>
      <c r="V27" s="1"/>
      <c r="W27" s="7"/>
      <c r="X27" s="1">
        <f t="shared" ref="X27" si="71">IF(COUNTA(R26:V26)=0,0,IF((COUNTIF(R26,"&lt;"&amp;R27)+COUNTIF(S26,"&lt;"&amp;S27)+COUNTIF(T26,"&lt;"&amp;T27)+COUNTIF(U26,"&lt;"&amp;U27)+COUNTIF(V26,"&lt;"&amp;V27))=3,3,1))</f>
        <v>1</v>
      </c>
      <c r="Y27" s="11">
        <f t="shared" ref="Y27" si="72">SUM(R27:V27)-SUM(R26:V26)</f>
        <v>-6</v>
      </c>
      <c r="AA27" s="37"/>
      <c r="AB27" s="39" t="str">
        <f>AB6</f>
        <v>Olivier O</v>
      </c>
      <c r="AC27" s="1">
        <v>9</v>
      </c>
      <c r="AD27" s="1">
        <v>9</v>
      </c>
      <c r="AE27" s="1">
        <v>9</v>
      </c>
      <c r="AF27" s="1"/>
      <c r="AG27" s="1"/>
      <c r="AH27" s="7"/>
      <c r="AI27" s="1">
        <f t="shared" ref="AI27" si="73">IF(COUNTA(AC26:AG26)=0,0,IF((COUNTIF(AC26,"&lt;"&amp;AC27)+COUNTIF(AD26,"&lt;"&amp;AD27)+COUNTIF(AE26,"&lt;"&amp;AE27)+COUNTIF(AF26,"&lt;"&amp;AF27)+COUNTIF(AG26,"&lt;"&amp;AG27))=3,3,1))</f>
        <v>1</v>
      </c>
      <c r="AJ27" s="11">
        <f t="shared" ref="AJ27" si="74">SUM(AC27:AG27)-SUM(AC26:AG26)</f>
        <v>-6</v>
      </c>
      <c r="AL27" s="34"/>
      <c r="AM27" s="41" t="str">
        <f>AM6</f>
        <v>Wilfried W</v>
      </c>
      <c r="AN27" s="1">
        <v>9</v>
      </c>
      <c r="AO27" s="1">
        <v>9</v>
      </c>
      <c r="AP27" s="1">
        <v>9</v>
      </c>
      <c r="AQ27" s="1"/>
      <c r="AR27" s="1"/>
      <c r="AS27" s="7"/>
      <c r="AT27" s="1">
        <f t="shared" ref="AT27" si="75">IF(COUNTA(AN26:AR26)=0,0,IF((COUNTIF(AN26,"&lt;"&amp;AN27)+COUNTIF(AO26,"&lt;"&amp;AO27)+COUNTIF(AP26,"&lt;"&amp;AP27)+COUNTIF(AQ26,"&lt;"&amp;AQ27)+COUNTIF(AR26,"&lt;"&amp;AR27))=3,3,1))</f>
        <v>1</v>
      </c>
      <c r="AU27" s="11">
        <f t="shared" ref="AU27" si="76">SUM(AN27:AR27)-SUM(AN26:AR26)</f>
        <v>-6</v>
      </c>
    </row>
    <row r="28" spans="1:47" x14ac:dyDescent="0.25">
      <c r="B28" s="24"/>
    </row>
    <row r="29" spans="1:47" x14ac:dyDescent="0.25">
      <c r="B29" s="24"/>
      <c r="E29" s="21" t="s">
        <v>143</v>
      </c>
      <c r="F29" s="6" t="s">
        <v>51</v>
      </c>
      <c r="G29" s="6" t="s">
        <v>53</v>
      </c>
      <c r="H29" s="6" t="s">
        <v>54</v>
      </c>
      <c r="I29" s="6" t="s">
        <v>55</v>
      </c>
      <c r="J29" s="6" t="s">
        <v>56</v>
      </c>
      <c r="K29" s="6" t="s">
        <v>57</v>
      </c>
      <c r="L29" s="7"/>
      <c r="M29" s="6" t="s">
        <v>83</v>
      </c>
      <c r="N29" s="6" t="s">
        <v>84</v>
      </c>
      <c r="P29" s="28" t="s">
        <v>145</v>
      </c>
      <c r="Q29" s="30" t="s">
        <v>51</v>
      </c>
      <c r="R29" s="30" t="s">
        <v>53</v>
      </c>
      <c r="S29" s="30" t="s">
        <v>54</v>
      </c>
      <c r="T29" s="30" t="s">
        <v>55</v>
      </c>
      <c r="U29" s="30" t="s">
        <v>56</v>
      </c>
      <c r="V29" s="30" t="s">
        <v>57</v>
      </c>
      <c r="W29" s="7"/>
      <c r="X29" s="30" t="s">
        <v>83</v>
      </c>
      <c r="Y29" s="30" t="s">
        <v>84</v>
      </c>
      <c r="AA29" s="36" t="s">
        <v>155</v>
      </c>
      <c r="AB29" s="38" t="s">
        <v>51</v>
      </c>
      <c r="AC29" s="38" t="s">
        <v>53</v>
      </c>
      <c r="AD29" s="38" t="s">
        <v>54</v>
      </c>
      <c r="AE29" s="38" t="s">
        <v>55</v>
      </c>
      <c r="AF29" s="38" t="s">
        <v>56</v>
      </c>
      <c r="AG29" s="38" t="s">
        <v>57</v>
      </c>
      <c r="AH29" s="7"/>
      <c r="AI29" s="38" t="s">
        <v>83</v>
      </c>
      <c r="AJ29" s="38" t="s">
        <v>84</v>
      </c>
      <c r="AL29" s="33" t="s">
        <v>152</v>
      </c>
      <c r="AM29" s="40" t="s">
        <v>51</v>
      </c>
      <c r="AN29" s="40" t="s">
        <v>53</v>
      </c>
      <c r="AO29" s="40" t="s">
        <v>54</v>
      </c>
      <c r="AP29" s="40" t="s">
        <v>55</v>
      </c>
      <c r="AQ29" s="40" t="s">
        <v>56</v>
      </c>
      <c r="AR29" s="40" t="s">
        <v>57</v>
      </c>
      <c r="AS29" s="7"/>
      <c r="AT29" s="40" t="s">
        <v>83</v>
      </c>
      <c r="AU29" s="40" t="s">
        <v>84</v>
      </c>
    </row>
    <row r="30" spans="1:47" x14ac:dyDescent="0.25">
      <c r="B30" s="24"/>
      <c r="E30" s="3" t="s">
        <v>21</v>
      </c>
      <c r="F30" s="5" t="str">
        <f>F4</f>
        <v>Gérard G</v>
      </c>
      <c r="G30" s="1">
        <v>11</v>
      </c>
      <c r="H30" s="1">
        <v>11</v>
      </c>
      <c r="I30" s="1">
        <v>11</v>
      </c>
      <c r="J30" s="1"/>
      <c r="K30" s="1"/>
      <c r="L30" s="7"/>
      <c r="M30" s="1">
        <f t="shared" ref="M30" si="77">IF(COUNTA(G30:K30)=0,0,IF((COUNTIF(G30,"&gt;"&amp;G31)+COUNTIF(H30,"&gt;"&amp;H31)+COUNTIF(I30,"&gt;"&amp;I31)+COUNTIF(J30,"&gt;"&amp;J31)+COUNTIF(K30,"&gt;"&amp;K31))=3,3,1))</f>
        <v>3</v>
      </c>
      <c r="N30" s="11">
        <f t="shared" ref="N30" si="78">SUM(G30:K30)-SUM(G31:K31)</f>
        <v>21</v>
      </c>
      <c r="P30" s="29" t="s">
        <v>21</v>
      </c>
      <c r="Q30" s="31" t="str">
        <f>Q4</f>
        <v>Hugo H</v>
      </c>
      <c r="R30" s="1">
        <v>11</v>
      </c>
      <c r="S30" s="1">
        <v>11</v>
      </c>
      <c r="T30" s="1">
        <v>11</v>
      </c>
      <c r="U30" s="1"/>
      <c r="V30" s="1"/>
      <c r="W30" s="7"/>
      <c r="X30" s="1">
        <f t="shared" ref="X30" si="79">IF(COUNTA(R30:V30)=0,0,IF((COUNTIF(R30,"&gt;"&amp;R31)+COUNTIF(S30,"&gt;"&amp;S31)+COUNTIF(T30,"&gt;"&amp;T31)+COUNTIF(U30,"&gt;"&amp;U31)+COUNTIF(V30,"&gt;"&amp;V31))=3,3,1))</f>
        <v>3</v>
      </c>
      <c r="Y30" s="11">
        <f t="shared" ref="Y30" si="80">SUM(R30:V30)-SUM(R31:V31)</f>
        <v>21</v>
      </c>
      <c r="AA30" s="35" t="s">
        <v>21</v>
      </c>
      <c r="AB30" s="39" t="str">
        <f>AB4</f>
        <v>Frédéric F</v>
      </c>
      <c r="AC30" s="1">
        <v>11</v>
      </c>
      <c r="AD30" s="1">
        <v>11</v>
      </c>
      <c r="AE30" s="1">
        <v>11</v>
      </c>
      <c r="AF30" s="1"/>
      <c r="AG30" s="1"/>
      <c r="AH30" s="7"/>
      <c r="AI30" s="1">
        <f t="shared" ref="AI30" si="81">IF(COUNTA(AC30:AG30)=0,0,IF((COUNTIF(AC30,"&gt;"&amp;AC31)+COUNTIF(AD30,"&gt;"&amp;AD31)+COUNTIF(AE30,"&gt;"&amp;AE31)+COUNTIF(AF30,"&gt;"&amp;AF31)+COUNTIF(AG30,"&gt;"&amp;AG31))=3,3,1))</f>
        <v>3</v>
      </c>
      <c r="AJ30" s="11">
        <f t="shared" ref="AJ30" si="82">SUM(AC30:AG30)-SUM(AC31:AG31)</f>
        <v>21</v>
      </c>
      <c r="AL30" s="32" t="s">
        <v>21</v>
      </c>
      <c r="AM30" s="41" t="str">
        <f>AM4</f>
        <v>Isidore I</v>
      </c>
      <c r="AN30" s="1">
        <v>11</v>
      </c>
      <c r="AO30" s="1">
        <v>11</v>
      </c>
      <c r="AP30" s="1">
        <v>11</v>
      </c>
      <c r="AQ30" s="1"/>
      <c r="AR30" s="1"/>
      <c r="AS30" s="7"/>
      <c r="AT30" s="1">
        <f t="shared" ref="AT30" si="83">IF(COUNTA(AN30:AR30)=0,0,IF((COUNTIF(AN30,"&gt;"&amp;AN31)+COUNTIF(AO30,"&gt;"&amp;AO31)+COUNTIF(AP30,"&gt;"&amp;AP31)+COUNTIF(AQ30,"&gt;"&amp;AQ31)+COUNTIF(AR30,"&gt;"&amp;AR31))=3,3,1))</f>
        <v>3</v>
      </c>
      <c r="AU30" s="11">
        <f t="shared" ref="AU30" si="84">SUM(AN30:AR30)-SUM(AN31:AR31)</f>
        <v>21</v>
      </c>
    </row>
    <row r="31" spans="1:47" x14ac:dyDescent="0.25">
      <c r="B31" s="24"/>
      <c r="E31" s="4"/>
      <c r="F31" s="5" t="str">
        <f>F5</f>
        <v>Marc M</v>
      </c>
      <c r="G31" s="1">
        <v>6</v>
      </c>
      <c r="H31" s="1">
        <v>4</v>
      </c>
      <c r="I31" s="1">
        <v>2</v>
      </c>
      <c r="J31" s="1"/>
      <c r="K31" s="1"/>
      <c r="L31" s="7"/>
      <c r="M31" s="1">
        <f t="shared" ref="M31" si="85">IF(COUNTA(G30:K30)=0,0,IF((COUNTIF(G30,"&lt;"&amp;G31)+COUNTIF(H30,"&lt;"&amp;H31)+COUNTIF(I30,"&lt;"&amp;I31)+COUNTIF(J30,"&lt;"&amp;J31)+COUNTIF(K30,"&lt;"&amp;K31))=3,3,1))</f>
        <v>1</v>
      </c>
      <c r="N31" s="11">
        <f t="shared" ref="N31" si="86">SUM(G31:K31)-SUM(G30:K30)</f>
        <v>-21</v>
      </c>
      <c r="P31" s="27"/>
      <c r="Q31" s="31" t="str">
        <f>Q5</f>
        <v>Kévin K</v>
      </c>
      <c r="R31" s="1">
        <v>6</v>
      </c>
      <c r="S31" s="1">
        <v>4</v>
      </c>
      <c r="T31" s="1">
        <v>2</v>
      </c>
      <c r="U31" s="1"/>
      <c r="V31" s="1"/>
      <c r="W31" s="7"/>
      <c r="X31" s="1">
        <f t="shared" ref="X31" si="87">IF(COUNTA(R30:V30)=0,0,IF((COUNTIF(R30,"&lt;"&amp;R31)+COUNTIF(S30,"&lt;"&amp;S31)+COUNTIF(T30,"&lt;"&amp;T31)+COUNTIF(U30,"&lt;"&amp;U31)+COUNTIF(V30,"&lt;"&amp;V31))=3,3,1))</f>
        <v>1</v>
      </c>
      <c r="Y31" s="11">
        <f t="shared" ref="Y31" si="88">SUM(R31:V31)-SUM(R30:V30)</f>
        <v>-21</v>
      </c>
      <c r="AA31" s="37"/>
      <c r="AB31" s="39" t="str">
        <f>AB5</f>
        <v>Noé N</v>
      </c>
      <c r="AC31" s="1">
        <v>6</v>
      </c>
      <c r="AD31" s="1">
        <v>4</v>
      </c>
      <c r="AE31" s="1">
        <v>2</v>
      </c>
      <c r="AF31" s="1"/>
      <c r="AG31" s="1"/>
      <c r="AH31" s="7"/>
      <c r="AI31" s="1">
        <f t="shared" ref="AI31" si="89">IF(COUNTA(AC30:AG30)=0,0,IF((COUNTIF(AC30,"&lt;"&amp;AC31)+COUNTIF(AD30,"&lt;"&amp;AD31)+COUNTIF(AE30,"&lt;"&amp;AE31)+COUNTIF(AF30,"&lt;"&amp;AF31)+COUNTIF(AG30,"&lt;"&amp;AG31))=3,3,1))</f>
        <v>1</v>
      </c>
      <c r="AJ31" s="11">
        <f t="shared" ref="AJ31" si="90">SUM(AC31:AG31)-SUM(AC30:AG30)</f>
        <v>-21</v>
      </c>
      <c r="AL31" s="34"/>
      <c r="AM31" s="41" t="str">
        <f>AM5</f>
        <v>Jacques J</v>
      </c>
      <c r="AN31" s="1">
        <v>6</v>
      </c>
      <c r="AO31" s="1">
        <v>4</v>
      </c>
      <c r="AP31" s="1">
        <v>2</v>
      </c>
      <c r="AQ31" s="1"/>
      <c r="AR31" s="1"/>
      <c r="AS31" s="7"/>
      <c r="AT31" s="1">
        <f t="shared" ref="AT31" si="91">IF(COUNTA(AN30:AR30)=0,0,IF((COUNTIF(AN30,"&lt;"&amp;AN31)+COUNTIF(AO30,"&lt;"&amp;AO31)+COUNTIF(AP30,"&lt;"&amp;AP31)+COUNTIF(AQ30,"&lt;"&amp;AQ31)+COUNTIF(AR30,"&lt;"&amp;AR31))=3,3,1))</f>
        <v>1</v>
      </c>
      <c r="AU31" s="11">
        <f t="shared" ref="AU31" si="92">SUM(AN31:AR31)-SUM(AN30:AR30)</f>
        <v>-21</v>
      </c>
    </row>
    <row r="32" spans="1:47" x14ac:dyDescent="0.25">
      <c r="B32" s="24"/>
    </row>
    <row r="35" spans="5:47" x14ac:dyDescent="0.25">
      <c r="E35" s="21" t="s">
        <v>156</v>
      </c>
      <c r="F35" s="6" t="s">
        <v>51</v>
      </c>
      <c r="G35" s="6" t="s">
        <v>53</v>
      </c>
      <c r="H35" s="6" t="s">
        <v>54</v>
      </c>
      <c r="I35" s="6" t="s">
        <v>55</v>
      </c>
      <c r="J35" s="6" t="s">
        <v>56</v>
      </c>
      <c r="K35" s="6" t="s">
        <v>57</v>
      </c>
      <c r="L35" s="7"/>
      <c r="M35" s="6" t="s">
        <v>159</v>
      </c>
      <c r="N35" s="6" t="s">
        <v>84</v>
      </c>
      <c r="P35" s="28" t="s">
        <v>156</v>
      </c>
      <c r="Q35" s="30" t="s">
        <v>51</v>
      </c>
      <c r="R35" s="30" t="s">
        <v>53</v>
      </c>
      <c r="S35" s="30" t="s">
        <v>54</v>
      </c>
      <c r="T35" s="30" t="s">
        <v>55</v>
      </c>
      <c r="U35" s="30" t="s">
        <v>56</v>
      </c>
      <c r="V35" s="30" t="s">
        <v>57</v>
      </c>
      <c r="W35" s="7"/>
      <c r="X35" s="30" t="s">
        <v>159</v>
      </c>
      <c r="Y35" s="30" t="s">
        <v>84</v>
      </c>
      <c r="AA35" s="36" t="s">
        <v>156</v>
      </c>
      <c r="AB35" s="38" t="s">
        <v>51</v>
      </c>
      <c r="AC35" s="38" t="s">
        <v>53</v>
      </c>
      <c r="AD35" s="38" t="s">
        <v>54</v>
      </c>
      <c r="AE35" s="38" t="s">
        <v>55</v>
      </c>
      <c r="AF35" s="38" t="s">
        <v>56</v>
      </c>
      <c r="AG35" s="38" t="s">
        <v>57</v>
      </c>
      <c r="AH35" s="7"/>
      <c r="AI35" s="38" t="s">
        <v>159</v>
      </c>
      <c r="AJ35" s="38" t="s">
        <v>84</v>
      </c>
      <c r="AL35" s="33" t="s">
        <v>156</v>
      </c>
      <c r="AM35" s="40" t="s">
        <v>51</v>
      </c>
      <c r="AN35" s="40" t="s">
        <v>53</v>
      </c>
      <c r="AO35" s="40" t="s">
        <v>54</v>
      </c>
      <c r="AP35" s="40" t="s">
        <v>55</v>
      </c>
      <c r="AQ35" s="40" t="s">
        <v>56</v>
      </c>
      <c r="AR35" s="40" t="s">
        <v>57</v>
      </c>
      <c r="AS35" s="7"/>
      <c r="AT35" s="40" t="s">
        <v>159</v>
      </c>
      <c r="AU35" s="40" t="s">
        <v>84</v>
      </c>
    </row>
    <row r="36" spans="5:47" x14ac:dyDescent="0.25">
      <c r="E36" s="3" t="s">
        <v>16</v>
      </c>
      <c r="F36" s="5" t="str">
        <f>F3</f>
        <v>Cédric C</v>
      </c>
      <c r="G36" s="1"/>
      <c r="H36" s="1"/>
      <c r="I36" s="1"/>
      <c r="J36" s="1"/>
      <c r="K36" s="1"/>
      <c r="L36" s="7"/>
      <c r="M36" s="1">
        <f>IF(COUNTA(G36:K36)=0,0,IF((COUNTIF(G36,"&gt;"&amp;G37)+COUNTIF(H36,"&gt;"&amp;H37)+COUNTIF(I36,"&gt;"&amp;I37)+COUNTIF(J36,"&gt;"&amp;J37)+COUNTIF(K36,"&gt;"&amp;K37))=3,"Victoire","Défaite"))</f>
        <v>0</v>
      </c>
      <c r="N36" s="11">
        <f>SUM(G36:K36)-SUM(G37:K37)</f>
        <v>0</v>
      </c>
      <c r="P36" s="29" t="s">
        <v>16</v>
      </c>
      <c r="Q36" s="31" t="str">
        <f>Q3</f>
        <v>Damien D</v>
      </c>
      <c r="R36" s="1"/>
      <c r="S36" s="1"/>
      <c r="T36" s="1"/>
      <c r="U36" s="1"/>
      <c r="V36" s="1"/>
      <c r="W36" s="7"/>
      <c r="X36" s="1">
        <f>IF(COUNTA(R36:V36)=0,0,IF((COUNTIF(R36,"&gt;"&amp;R37)+COUNTIF(S36,"&gt;"&amp;S37)+COUNTIF(T36,"&gt;"&amp;T37)+COUNTIF(U36,"&gt;"&amp;U37)+COUNTIF(V36,"&gt;"&amp;V37))=3,"Victoire","Défaite"))</f>
        <v>0</v>
      </c>
      <c r="Y36" s="11">
        <f>SUM(R36:V36)-SUM(R37:V37)</f>
        <v>0</v>
      </c>
      <c r="AA36" s="35" t="s">
        <v>16</v>
      </c>
      <c r="AB36" s="39" t="str">
        <f>AB3</f>
        <v>Alphonse A</v>
      </c>
      <c r="AC36" s="1"/>
      <c r="AD36" s="1"/>
      <c r="AE36" s="1"/>
      <c r="AF36" s="1"/>
      <c r="AG36" s="1"/>
      <c r="AH36" s="7"/>
      <c r="AI36" s="1">
        <f>IF(COUNTA(AC36:AG36)=0,0,IF((COUNTIF(AC36,"&gt;"&amp;AC37)+COUNTIF(AD36,"&gt;"&amp;AD37)+COUNTIF(AE36,"&gt;"&amp;AE37)+COUNTIF(AF36,"&gt;"&amp;AF37)+COUNTIF(AG36,"&gt;"&amp;AG37))=3,"Victoire","Défaite"))</f>
        <v>0</v>
      </c>
      <c r="AJ36" s="11">
        <f>SUM(AC36:AG36)-SUM(AC37:AG37)</f>
        <v>0</v>
      </c>
      <c r="AL36" s="32" t="s">
        <v>16</v>
      </c>
      <c r="AM36" s="41" t="str">
        <f>AM3</f>
        <v>Eric E</v>
      </c>
      <c r="AN36" s="1"/>
      <c r="AO36" s="1"/>
      <c r="AP36" s="1"/>
      <c r="AQ36" s="1"/>
      <c r="AR36" s="1"/>
      <c r="AS36" s="7"/>
      <c r="AT36" s="1">
        <f>IF(COUNTA(AN36:AR36)=0,0,IF((COUNTIF(AN36,"&gt;"&amp;AN37)+COUNTIF(AO36,"&gt;"&amp;AO37)+COUNTIF(AP36,"&gt;"&amp;AP37)+COUNTIF(AQ36,"&gt;"&amp;AQ37)+COUNTIF(AR36,"&gt;"&amp;AR37))=3,"Victoire","Défaite"))</f>
        <v>0</v>
      </c>
      <c r="AU36" s="11">
        <f>SUM(AN36:AR36)-SUM(AN37:AR37)</f>
        <v>0</v>
      </c>
    </row>
    <row r="37" spans="5:47" x14ac:dyDescent="0.25">
      <c r="E37" s="4"/>
      <c r="F37" s="5" t="str">
        <f>Q4</f>
        <v>Hugo H</v>
      </c>
      <c r="G37" s="1"/>
      <c r="H37" s="1"/>
      <c r="I37" s="1"/>
      <c r="J37" s="1"/>
      <c r="K37" s="1"/>
      <c r="L37" s="7"/>
      <c r="M37" s="1">
        <f>IF(COUNTA(G36:K36)=0,0,IF((COUNTIF(G36,"&lt;"&amp;G37)+COUNTIF(H36,"&lt;"&amp;H37)+COUNTIF(I36,"&lt;"&amp;I37)+COUNTIF(J36,"&lt;"&amp;J37)+COUNTIF(K36,"&lt;"&amp;K37))=3,"Victoire","Défaite"))</f>
        <v>0</v>
      </c>
      <c r="N37" s="11">
        <f>SUM(G37:K37)-SUM(G36:K36)</f>
        <v>0</v>
      </c>
      <c r="P37" s="27"/>
      <c r="Q37" s="31" t="str">
        <f>F4</f>
        <v>Gérard G</v>
      </c>
      <c r="R37" s="1"/>
      <c r="S37" s="1"/>
      <c r="T37" s="1"/>
      <c r="U37" s="1"/>
      <c r="V37" s="1"/>
      <c r="W37" s="7"/>
      <c r="X37" s="1">
        <f>IF(COUNTA(R36:V36)=0,0,IF((COUNTIF(R36,"&lt;"&amp;R37)+COUNTIF(S36,"&lt;"&amp;S37)+COUNTIF(T36,"&lt;"&amp;T37)+COUNTIF(U36,"&lt;"&amp;U37)+COUNTIF(V36,"&lt;"&amp;V37))=3,"Victoire","Défaite"))</f>
        <v>0</v>
      </c>
      <c r="Y37" s="11">
        <f>SUM(R37:V37)-SUM(R36:V36)</f>
        <v>0</v>
      </c>
      <c r="AA37" s="37"/>
      <c r="AB37" s="39" t="str">
        <f>AM4</f>
        <v>Isidore I</v>
      </c>
      <c r="AC37" s="1"/>
      <c r="AD37" s="1"/>
      <c r="AE37" s="1"/>
      <c r="AF37" s="1"/>
      <c r="AG37" s="1"/>
      <c r="AH37" s="7"/>
      <c r="AI37" s="1">
        <f>IF(COUNTA(AC36:AG36)=0,0,IF((COUNTIF(AC36,"&lt;"&amp;AC37)+COUNTIF(AD36,"&lt;"&amp;AD37)+COUNTIF(AE36,"&lt;"&amp;AE37)+COUNTIF(AF36,"&lt;"&amp;AF37)+COUNTIF(AG36,"&lt;"&amp;AG37))=3,"Victoire","Défaite"))</f>
        <v>0</v>
      </c>
      <c r="AJ37" s="11">
        <f>SUM(AC37:AG37)-SUM(AC36:AG36)</f>
        <v>0</v>
      </c>
      <c r="AL37" s="34"/>
      <c r="AM37" s="41" t="str">
        <f>AB4</f>
        <v>Frédéric F</v>
      </c>
      <c r="AN37" s="1"/>
      <c r="AO37" s="1"/>
      <c r="AP37" s="1"/>
      <c r="AQ37" s="1"/>
      <c r="AR37" s="1"/>
      <c r="AS37" s="7"/>
      <c r="AT37" s="1">
        <f>IF(COUNTA(AN36:AR36)=0,0,IF((COUNTIF(AN36,"&lt;"&amp;AN37)+COUNTIF(AO36,"&lt;"&amp;AO37)+COUNTIF(AP36,"&lt;"&amp;AP37)+COUNTIF(AQ36,"&lt;"&amp;AQ37)+COUNTIF(AR36,"&lt;"&amp;AR37))=3,"Victoire","Défaite"))</f>
        <v>0</v>
      </c>
      <c r="AU37" s="11">
        <f>SUM(AN37:AR37)-SUM(AN36:AR36)</f>
        <v>0</v>
      </c>
    </row>
    <row r="41" spans="5:47" x14ac:dyDescent="0.25">
      <c r="E41" s="21" t="s">
        <v>157</v>
      </c>
      <c r="F41" s="6" t="s">
        <v>51</v>
      </c>
      <c r="G41" s="6" t="s">
        <v>53</v>
      </c>
      <c r="H41" s="6" t="s">
        <v>54</v>
      </c>
      <c r="I41" s="6" t="s">
        <v>55</v>
      </c>
      <c r="J41" s="6" t="s">
        <v>56</v>
      </c>
      <c r="K41" s="6" t="s">
        <v>57</v>
      </c>
      <c r="L41" s="7"/>
      <c r="M41" s="6" t="s">
        <v>159</v>
      </c>
      <c r="N41" s="6" t="s">
        <v>84</v>
      </c>
      <c r="P41" s="28" t="s">
        <v>157</v>
      </c>
      <c r="Q41" s="30" t="s">
        <v>51</v>
      </c>
      <c r="R41" s="30" t="s">
        <v>53</v>
      </c>
      <c r="S41" s="30" t="s">
        <v>54</v>
      </c>
      <c r="T41" s="30" t="s">
        <v>55</v>
      </c>
      <c r="U41" s="30" t="s">
        <v>56</v>
      </c>
      <c r="V41" s="30" t="s">
        <v>57</v>
      </c>
      <c r="W41" s="7"/>
      <c r="X41" s="30" t="s">
        <v>159</v>
      </c>
      <c r="Y41" s="30" t="s">
        <v>84</v>
      </c>
    </row>
    <row r="42" spans="5:47" x14ac:dyDescent="0.25">
      <c r="E42" s="3" t="s">
        <v>16</v>
      </c>
      <c r="F42" s="5" t="e">
        <f>INDEX(F36:F37,MATCH("Victoire",M36:M37,0))</f>
        <v>#N/A</v>
      </c>
      <c r="G42" s="1"/>
      <c r="H42" s="1"/>
      <c r="I42" s="1"/>
      <c r="J42" s="1"/>
      <c r="K42" s="1"/>
      <c r="L42" s="7"/>
      <c r="M42" s="1">
        <f>IF(COUNTA(G42:K42)=0,0,IF((COUNTIF(G42,"&gt;"&amp;G43)+COUNTIF(H42,"&gt;"&amp;H43)+COUNTIF(I42,"&gt;"&amp;I43)+COUNTIF(J42,"&gt;"&amp;J43)+COUNTIF(K42,"&gt;"&amp;K43))=3,"Victoire","Défaite"))</f>
        <v>0</v>
      </c>
      <c r="N42" s="11">
        <f>SUM(G42:K42)-SUM(G43:K43)</f>
        <v>0</v>
      </c>
      <c r="P42" s="29" t="s">
        <v>16</v>
      </c>
      <c r="Q42" s="31" t="e">
        <f>INDEX(Q36:Q37,MATCH("Victoire",X36:X37,0))</f>
        <v>#N/A</v>
      </c>
      <c r="R42" s="1"/>
      <c r="S42" s="1"/>
      <c r="T42" s="1"/>
      <c r="U42" s="1"/>
      <c r="V42" s="1"/>
      <c r="W42" s="7"/>
      <c r="X42" s="1">
        <f>IF(COUNTA(R42:V42)=0,0,IF((COUNTIF(R42,"&gt;"&amp;R43)+COUNTIF(S42,"&gt;"&amp;S43)+COUNTIF(T42,"&gt;"&amp;T43)+COUNTIF(U42,"&gt;"&amp;U43)+COUNTIF(V42,"&gt;"&amp;V43))=3,"Victoire","Défaite"))</f>
        <v>0</v>
      </c>
      <c r="Y42" s="11">
        <f>SUM(R42:V42)-SUM(R43:V43)</f>
        <v>0</v>
      </c>
    </row>
    <row r="43" spans="5:47" x14ac:dyDescent="0.25">
      <c r="E43" s="4"/>
      <c r="F43" s="5" t="e">
        <f>INDEX(AB36:AB37,MATCH("Victoire",AI36:AI37,0))</f>
        <v>#N/A</v>
      </c>
      <c r="G43" s="1"/>
      <c r="H43" s="1"/>
      <c r="I43" s="1"/>
      <c r="J43" s="1"/>
      <c r="K43" s="1"/>
      <c r="L43" s="7"/>
      <c r="M43" s="1">
        <f>IF(COUNTA(G42:K42)=0,0,IF((COUNTIF(G42,"&lt;"&amp;G43)+COUNTIF(H42,"&lt;"&amp;H43)+COUNTIF(I42,"&lt;"&amp;I43)+COUNTIF(J42,"&lt;"&amp;J43)+COUNTIF(K42,"&lt;"&amp;K43))=3,"Victoire","Défaite"))</f>
        <v>0</v>
      </c>
      <c r="N43" s="11">
        <f>SUM(G43:K43)-SUM(G42:K42)</f>
        <v>0</v>
      </c>
      <c r="P43" s="27"/>
      <c r="Q43" s="31" t="e">
        <f>INDEX(AM36:AM37,MATCH("Victoire",AT36:AT37,0))</f>
        <v>#N/A</v>
      </c>
      <c r="R43" s="1"/>
      <c r="S43" s="1"/>
      <c r="T43" s="1"/>
      <c r="U43" s="1"/>
      <c r="V43" s="1"/>
      <c r="W43" s="7"/>
      <c r="X43" s="1">
        <f>IF(COUNTA(R42:V42)=0,0,IF((COUNTIF(R42,"&lt;"&amp;R43)+COUNTIF(S42,"&lt;"&amp;S43)+COUNTIF(T42,"&lt;"&amp;T43)+COUNTIF(U42,"&lt;"&amp;U43)+COUNTIF(V42,"&lt;"&amp;V43))=3,"Victoire","Défaite"))</f>
        <v>0</v>
      </c>
      <c r="Y43" s="11">
        <f>SUM(R43:V43)-SUM(R42:V42)</f>
        <v>0</v>
      </c>
    </row>
    <row r="47" spans="5:47" x14ac:dyDescent="0.25">
      <c r="E47" s="21" t="s">
        <v>158</v>
      </c>
      <c r="F47" s="6" t="s">
        <v>51</v>
      </c>
      <c r="G47" s="6" t="s">
        <v>53</v>
      </c>
      <c r="H47" s="6" t="s">
        <v>54</v>
      </c>
      <c r="I47" s="6" t="s">
        <v>55</v>
      </c>
      <c r="J47" s="6" t="s">
        <v>56</v>
      </c>
      <c r="K47" s="6" t="s">
        <v>57</v>
      </c>
      <c r="L47" s="7"/>
      <c r="M47" s="6" t="s">
        <v>159</v>
      </c>
      <c r="N47" s="6" t="s">
        <v>84</v>
      </c>
    </row>
    <row r="48" spans="5:47" x14ac:dyDescent="0.25">
      <c r="E48" s="3" t="s">
        <v>16</v>
      </c>
      <c r="F48" s="5" t="e">
        <f>INDEX(F42:F43,MATCH("Victoire",M42:M43,0))</f>
        <v>#N/A</v>
      </c>
      <c r="G48" s="1"/>
      <c r="H48" s="1"/>
      <c r="I48" s="1"/>
      <c r="J48" s="1"/>
      <c r="K48" s="1"/>
      <c r="L48" s="7"/>
      <c r="M48" s="1">
        <f>IF(COUNTA(G48:K48)=0,0,IF((COUNTIF(G48,"&gt;"&amp;G49)+COUNTIF(H48,"&gt;"&amp;H49)+COUNTIF(I48,"&gt;"&amp;I49)+COUNTIF(J48,"&gt;"&amp;J49)+COUNTIF(K48,"&gt;"&amp;K49))=3,"Victoire","Défaite"))</f>
        <v>0</v>
      </c>
      <c r="N48" s="11">
        <f>SUM(G48:K48)-SUM(G49:K49)</f>
        <v>0</v>
      </c>
    </row>
    <row r="49" spans="5:14" x14ac:dyDescent="0.25">
      <c r="E49" s="4"/>
      <c r="F49" s="5" t="e">
        <f>INDEX(Q42:Q43,MATCH("Victoire",X42:X43,0))</f>
        <v>#N/A</v>
      </c>
      <c r="G49" s="1"/>
      <c r="H49" s="1"/>
      <c r="I49" s="1"/>
      <c r="J49" s="1"/>
      <c r="K49" s="1"/>
      <c r="L49" s="7"/>
      <c r="M49" s="1">
        <f>IF(COUNTA(G48:K48)=0,0,IF((COUNTIF(G48,"&lt;"&amp;G49)+COUNTIF(H48,"&lt;"&amp;H49)+COUNTIF(I48,"&lt;"&amp;I49)+COUNTIF(J48,"&lt;"&amp;J49)+COUNTIF(K48,"&lt;"&amp;K49))=3,"Victoire","Défaite"))</f>
        <v>0</v>
      </c>
      <c r="N49" s="11">
        <f>SUM(G49:K49)-SUM(G48:K48)</f>
        <v>0</v>
      </c>
    </row>
  </sheetData>
  <mergeCells count="8">
    <mergeCell ref="E1:H1"/>
    <mergeCell ref="M1:N1"/>
    <mergeCell ref="AT1:AU1"/>
    <mergeCell ref="P1:S1"/>
    <mergeCell ref="X1:Y1"/>
    <mergeCell ref="AA1:AD1"/>
    <mergeCell ref="AI1:AJ1"/>
    <mergeCell ref="AL1:AO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INDIRECT("'Liste Joueurs'!$A$2:$A$"&amp;COUNTA('Liste Joueurs'!$A:$A))</xm:f>
          </x14:formula1>
          <xm:sqref>A2:A17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Joueurs</vt:lpstr>
      <vt:lpstr>Rencontres Saison Régulière</vt:lpstr>
      <vt:lpstr>Tournois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cp:lastPrinted>2019-06-12T16:01:47Z</cp:lastPrinted>
  <dcterms:created xsi:type="dcterms:W3CDTF">2019-06-11T11:58:33Z</dcterms:created>
  <dcterms:modified xsi:type="dcterms:W3CDTF">2019-06-13T06:54:59Z</dcterms:modified>
</cp:coreProperties>
</file>