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Feuille des Missions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Q11" i="1" l="1"/>
  <c r="M83" i="1"/>
  <c r="N83" i="1" s="1"/>
  <c r="M84" i="1"/>
  <c r="N84" i="1"/>
  <c r="M85" i="1"/>
  <c r="N85" i="1" s="1"/>
  <c r="M86" i="1"/>
  <c r="N86" i="1"/>
  <c r="M87" i="1"/>
  <c r="N87" i="1" s="1"/>
  <c r="M88" i="1"/>
  <c r="N88" i="1"/>
  <c r="M89" i="1"/>
  <c r="N89" i="1" s="1"/>
  <c r="N82" i="1"/>
  <c r="M82" i="1"/>
  <c r="M72" i="1"/>
  <c r="N72" i="1" s="1"/>
  <c r="M73" i="1"/>
  <c r="N73" i="1"/>
  <c r="M74" i="1"/>
  <c r="N74" i="1" s="1"/>
  <c r="M75" i="1"/>
  <c r="N75" i="1"/>
  <c r="M76" i="1"/>
  <c r="N76" i="1" s="1"/>
  <c r="M77" i="1"/>
  <c r="N77" i="1"/>
  <c r="M78" i="1"/>
  <c r="N78" i="1" s="1"/>
  <c r="N71" i="1"/>
  <c r="M71" i="1"/>
  <c r="Q9" i="1"/>
  <c r="M61" i="1"/>
  <c r="N61" i="1"/>
  <c r="M62" i="1"/>
  <c r="N62" i="1"/>
  <c r="M63" i="1"/>
  <c r="N63" i="1"/>
  <c r="M64" i="1"/>
  <c r="N64" i="1"/>
  <c r="M65" i="1"/>
  <c r="N65" i="1"/>
  <c r="M66" i="1"/>
  <c r="N66" i="1"/>
  <c r="M67" i="1"/>
  <c r="N67" i="1"/>
  <c r="N60" i="1"/>
  <c r="M60" i="1"/>
  <c r="Q8" i="1"/>
  <c r="N6" i="1"/>
  <c r="N7" i="1"/>
  <c r="N8" i="1"/>
  <c r="N9" i="1"/>
  <c r="N10" i="1"/>
  <c r="N11" i="1"/>
  <c r="N12" i="1"/>
  <c r="N5" i="1"/>
  <c r="C24" i="1"/>
  <c r="D24" i="1"/>
  <c r="E24" i="1"/>
  <c r="F24" i="1"/>
  <c r="G24" i="1"/>
  <c r="H24" i="1"/>
  <c r="I24" i="1"/>
  <c r="B24" i="1"/>
  <c r="C16" i="1"/>
  <c r="D16" i="1"/>
  <c r="E16" i="1"/>
  <c r="F16" i="1"/>
  <c r="G16" i="1"/>
  <c r="H16" i="1"/>
  <c r="I16" i="1"/>
  <c r="B17" i="1"/>
  <c r="D17" i="1"/>
  <c r="E17" i="1"/>
  <c r="F17" i="1"/>
  <c r="G17" i="1"/>
  <c r="H17" i="1"/>
  <c r="I17" i="1"/>
  <c r="B18" i="1"/>
  <c r="C18" i="1"/>
  <c r="E18" i="1"/>
  <c r="F18" i="1"/>
  <c r="G18" i="1"/>
  <c r="H18" i="1"/>
  <c r="I18" i="1"/>
  <c r="B19" i="1"/>
  <c r="C19" i="1"/>
  <c r="D19" i="1"/>
  <c r="F19" i="1"/>
  <c r="G19" i="1"/>
  <c r="H19" i="1"/>
  <c r="I19" i="1"/>
  <c r="B20" i="1"/>
  <c r="C20" i="1"/>
  <c r="D20" i="1"/>
  <c r="E20" i="1"/>
  <c r="G20" i="1"/>
  <c r="H20" i="1"/>
  <c r="I20" i="1"/>
  <c r="B21" i="1"/>
  <c r="C21" i="1"/>
  <c r="D21" i="1"/>
  <c r="E21" i="1"/>
  <c r="F21" i="1"/>
  <c r="H21" i="1"/>
  <c r="I21" i="1"/>
  <c r="B22" i="1"/>
  <c r="C22" i="1"/>
  <c r="D22" i="1"/>
  <c r="E22" i="1"/>
  <c r="F22" i="1"/>
  <c r="G22" i="1"/>
  <c r="I22" i="1"/>
  <c r="B23" i="1"/>
  <c r="C23" i="1"/>
  <c r="D23" i="1"/>
  <c r="E23" i="1"/>
  <c r="F23" i="1"/>
  <c r="G23" i="1"/>
  <c r="H23" i="1"/>
  <c r="Q3" i="1"/>
  <c r="J20" i="1"/>
  <c r="J21" i="1"/>
  <c r="J22" i="1"/>
  <c r="J23" i="1"/>
  <c r="J19" i="1"/>
  <c r="J18" i="1"/>
  <c r="J17" i="1"/>
  <c r="J16" i="1"/>
  <c r="A16" i="1" a="1"/>
  <c r="A24" i="1" s="1"/>
  <c r="A22" i="1" l="1"/>
  <c r="A20" i="1"/>
  <c r="A18" i="1"/>
  <c r="A16" i="1"/>
  <c r="A23" i="1"/>
  <c r="A21" i="1"/>
  <c r="A19" i="1"/>
  <c r="A17" i="1"/>
  <c r="N13" i="1" l="1"/>
  <c r="Q4" i="1" s="1"/>
  <c r="M20" i="1" l="1"/>
  <c r="N20" i="1" s="1"/>
  <c r="M16" i="1"/>
  <c r="N16" i="1" s="1"/>
  <c r="M17" i="1"/>
  <c r="N17" i="1" s="1"/>
  <c r="M21" i="1"/>
  <c r="N21" i="1" s="1"/>
  <c r="M18" i="1"/>
  <c r="N18" i="1" s="1"/>
  <c r="M22" i="1"/>
  <c r="N22" i="1" s="1"/>
  <c r="M19" i="1"/>
  <c r="N19" i="1" s="1"/>
  <c r="M23" i="1"/>
  <c r="N23" i="1" s="1"/>
  <c r="N24" i="1" l="1"/>
  <c r="Q5" i="1" s="1"/>
  <c r="M32" i="1" l="1"/>
  <c r="N32" i="1" s="1"/>
  <c r="M28" i="1"/>
  <c r="N28" i="1" s="1"/>
  <c r="M33" i="1"/>
  <c r="N33" i="1" s="1"/>
  <c r="M34" i="1"/>
  <c r="N34" i="1" s="1"/>
  <c r="M29" i="1"/>
  <c r="N29" i="1" s="1"/>
  <c r="M27" i="1"/>
  <c r="N27" i="1" s="1"/>
  <c r="M31" i="1"/>
  <c r="N31" i="1" s="1"/>
  <c r="M30" i="1"/>
  <c r="N30" i="1" s="1"/>
  <c r="N35" i="1" l="1"/>
  <c r="Q6" i="1" s="1"/>
  <c r="M39" i="1" l="1"/>
  <c r="N39" i="1" s="1"/>
  <c r="M42" i="1"/>
  <c r="M43" i="1"/>
  <c r="M38" i="1"/>
  <c r="N38" i="1" s="1"/>
  <c r="M45" i="1"/>
  <c r="M40" i="1"/>
  <c r="M44" i="1"/>
  <c r="N44" i="1" s="1"/>
  <c r="M41" i="1"/>
  <c r="N41" i="1" s="1"/>
  <c r="N42" i="1" l="1"/>
  <c r="N45" i="1"/>
  <c r="N43" i="1"/>
  <c r="N40" i="1"/>
  <c r="N46" i="1" l="1"/>
  <c r="Q7" i="1" s="1"/>
  <c r="M55" i="1" s="1"/>
  <c r="M50" i="1" l="1"/>
  <c r="M49" i="1"/>
  <c r="M53" i="1"/>
  <c r="M56" i="1"/>
  <c r="M54" i="1"/>
  <c r="M51" i="1"/>
  <c r="M52" i="1"/>
  <c r="N55" i="1"/>
  <c r="N51" i="1"/>
  <c r="N54" i="1"/>
  <c r="N49" i="1"/>
  <c r="N68" i="1" l="1"/>
  <c r="N50" i="1"/>
  <c r="N52" i="1"/>
  <c r="N53" i="1"/>
  <c r="N57" i="1" s="1"/>
  <c r="N56" i="1"/>
  <c r="N79" i="1" l="1"/>
  <c r="Q10" i="1" s="1"/>
  <c r="N90" i="1"/>
</calcChain>
</file>

<file path=xl/sharedStrings.xml><?xml version="1.0" encoding="utf-8"?>
<sst xmlns="http://schemas.openxmlformats.org/spreadsheetml/2006/main" count="126" uniqueCount="65">
  <si>
    <t xml:space="preserve">Operation </t>
  </si>
  <si>
    <t>AX1</t>
  </si>
  <si>
    <t>AX2</t>
  </si>
  <si>
    <t>AX3</t>
  </si>
  <si>
    <t>AS1</t>
  </si>
  <si>
    <t>AS2</t>
  </si>
  <si>
    <t>AS3</t>
  </si>
  <si>
    <t>AE45</t>
  </si>
  <si>
    <t>AE456</t>
  </si>
  <si>
    <t>AE457</t>
  </si>
  <si>
    <t>DMC1</t>
  </si>
  <si>
    <t>DC2</t>
  </si>
  <si>
    <t>DC4</t>
  </si>
  <si>
    <t>DC3</t>
  </si>
  <si>
    <t>DC8</t>
  </si>
  <si>
    <t>DC12</t>
  </si>
  <si>
    <t>ENB</t>
  </si>
  <si>
    <t>EN1</t>
  </si>
  <si>
    <t>EN4</t>
  </si>
  <si>
    <t>E4</t>
  </si>
  <si>
    <t>E7</t>
  </si>
  <si>
    <t>ABY1</t>
  </si>
  <si>
    <t>ABY</t>
  </si>
  <si>
    <t>CLNRM</t>
  </si>
  <si>
    <t>RAM17</t>
  </si>
  <si>
    <t>17B2</t>
  </si>
  <si>
    <t>17B4</t>
  </si>
  <si>
    <t>14I</t>
  </si>
  <si>
    <t>15I</t>
  </si>
  <si>
    <t>17I</t>
  </si>
  <si>
    <t>18I</t>
  </si>
  <si>
    <t>BY4</t>
  </si>
  <si>
    <t>BY5</t>
  </si>
  <si>
    <t>BY7</t>
  </si>
  <si>
    <t>BY8</t>
  </si>
  <si>
    <t>BY9</t>
  </si>
  <si>
    <t>15BA</t>
  </si>
  <si>
    <t>RE1</t>
  </si>
  <si>
    <t>BTI12</t>
  </si>
  <si>
    <t>BTI11</t>
  </si>
  <si>
    <t>BTI14</t>
  </si>
  <si>
    <t>BTI17</t>
  </si>
  <si>
    <t>17B</t>
  </si>
  <si>
    <t>Transformation de Base</t>
  </si>
  <si>
    <t>A comparer avec</t>
  </si>
  <si>
    <t>Résultat</t>
  </si>
  <si>
    <t>Nb_Opé_Com</t>
  </si>
  <si>
    <t>Maxi</t>
  </si>
  <si>
    <t>Opération n°2</t>
  </si>
  <si>
    <t>Opération de Base</t>
  </si>
  <si>
    <t>Opération n°3</t>
  </si>
  <si>
    <t>Opération n°4</t>
  </si>
  <si>
    <t>Opération n°5</t>
  </si>
  <si>
    <t>Opération n°6</t>
  </si>
  <si>
    <t>Opération n°7</t>
  </si>
  <si>
    <t>Opération n°8</t>
  </si>
  <si>
    <t>Opération n°9</t>
  </si>
  <si>
    <t>RANG 2</t>
  </si>
  <si>
    <t>RANG 3</t>
  </si>
  <si>
    <t>RANG 4</t>
  </si>
  <si>
    <t>RANG 5</t>
  </si>
  <si>
    <t>RANG 6</t>
  </si>
  <si>
    <t>RANG 7</t>
  </si>
  <si>
    <t>RANG 8</t>
  </si>
  <si>
    <t>RANG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</si>
</sst>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lightUp"/>
    </fill>
    <fill>
      <patternFill patternType="solid">
        <fgColor theme="0" tint="-0.499984740745262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Alignment="1">
      <alignment horizontal="center"/>
    </xf>
    <xf numFmtId="0" fontId="0" fillId="5" borderId="9" xfId="0" applyFill="1" applyBorder="1"/>
    <xf numFmtId="0" fontId="0" fillId="0" borderId="9" xfId="0" applyBorder="1" applyAlignment="1">
      <alignment horizontal="center"/>
    </xf>
    <xf numFmtId="0" fontId="0" fillId="0" borderId="9" xfId="0" applyBorder="1" applyAlignment="1"/>
    <xf numFmtId="0" fontId="0" fillId="0" borderId="9" xfId="0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9" xfId="0" applyBorder="1" applyAlignment="1">
      <alignment horizontal="right"/>
    </xf>
    <xf numFmtId="0" fontId="0" fillId="0" borderId="0" xfId="0" applyBorder="1"/>
    <xf numFmtId="0" fontId="0" fillId="0" borderId="9" xfId="0" applyFill="1" applyBorder="1"/>
    <xf numFmtId="1" fontId="0" fillId="0" borderId="9" xfId="0" applyNumberFormat="1" applyBorder="1"/>
    <xf numFmtId="0" fontId="0" fillId="0" borderId="9" xfId="0" applyFill="1" applyBorder="1" applyAlignment="1">
      <alignment horizontal="center" vertical="center" textRotation="255"/>
    </xf>
    <xf numFmtId="0" fontId="0" fillId="0" borderId="0" xfId="0" applyFill="1"/>
    <xf numFmtId="0" fontId="0" fillId="0" borderId="10" xfId="0" applyFill="1" applyBorder="1" applyAlignment="1">
      <alignment horizontal="center" vertical="center" textRotation="255"/>
    </xf>
    <xf numFmtId="0" fontId="0" fillId="0" borderId="11" xfId="0" applyFill="1" applyBorder="1" applyAlignment="1">
      <alignment horizontal="center" vertical="center" textRotation="255"/>
    </xf>
    <xf numFmtId="0" fontId="0" fillId="0" borderId="12" xfId="0" applyFill="1" applyBorder="1" applyAlignment="1">
      <alignment horizontal="center" vertical="center" textRotation="25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90"/>
  <sheetViews>
    <sheetView tabSelected="1" workbookViewId="0">
      <selection activeCell="M5" sqref="M5"/>
    </sheetView>
  </sheetViews>
  <sheetFormatPr baseColWidth="10" defaultColWidth="9.140625" defaultRowHeight="15" x14ac:dyDescent="0.25"/>
  <cols>
    <col min="1" max="1" width="27.7109375" customWidth="1"/>
    <col min="2" max="10" width="12.42578125" customWidth="1"/>
    <col min="12" max="12" width="3.5703125" bestFit="1" customWidth="1"/>
    <col min="13" max="13" width="23" customWidth="1"/>
    <col min="14" max="14" width="13.28515625" bestFit="1" customWidth="1"/>
    <col min="16" max="16" width="17.42578125" bestFit="1" customWidth="1"/>
  </cols>
  <sheetData>
    <row r="1" spans="1:17" x14ac:dyDescent="0.25">
      <c r="A1" s="11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M1" s="22" t="s">
        <v>43</v>
      </c>
    </row>
    <row r="2" spans="1:17" ht="15.75" thickBot="1" x14ac:dyDescent="0.3">
      <c r="A2" s="12"/>
      <c r="B2" s="10"/>
      <c r="C2" s="10"/>
      <c r="D2" s="10"/>
      <c r="E2" s="10"/>
      <c r="F2" s="10"/>
      <c r="G2" s="10"/>
      <c r="H2" s="10"/>
      <c r="I2" s="10"/>
      <c r="J2" s="10"/>
      <c r="M2" s="15" t="s">
        <v>1</v>
      </c>
      <c r="P2" s="16" t="s">
        <v>45</v>
      </c>
      <c r="Q2" s="16"/>
    </row>
    <row r="3" spans="1:17" x14ac:dyDescent="0.25">
      <c r="A3" s="1">
        <v>1</v>
      </c>
      <c r="B3" s="4" t="s">
        <v>10</v>
      </c>
      <c r="C3" s="4" t="s">
        <v>11</v>
      </c>
      <c r="D3" s="4" t="s">
        <v>10</v>
      </c>
      <c r="E3" s="4" t="s">
        <v>12</v>
      </c>
      <c r="F3" s="4" t="s">
        <v>13</v>
      </c>
      <c r="G3" s="4" t="s">
        <v>14</v>
      </c>
      <c r="H3" s="4" t="s">
        <v>14</v>
      </c>
      <c r="I3" s="4" t="s">
        <v>15</v>
      </c>
      <c r="J3" s="4" t="s">
        <v>14</v>
      </c>
      <c r="P3" s="18" t="s">
        <v>49</v>
      </c>
      <c r="Q3" s="18" t="str">
        <f>M2</f>
        <v>AX1</v>
      </c>
    </row>
    <row r="4" spans="1:17" x14ac:dyDescent="0.25">
      <c r="A4" s="2">
        <v>2</v>
      </c>
      <c r="B4" s="5" t="s">
        <v>16</v>
      </c>
      <c r="C4" s="6"/>
      <c r="D4" s="5" t="s">
        <v>16</v>
      </c>
      <c r="E4" s="6"/>
      <c r="F4" s="5" t="s">
        <v>16</v>
      </c>
      <c r="G4" s="6"/>
      <c r="H4" s="5" t="s">
        <v>17</v>
      </c>
      <c r="I4" s="6"/>
      <c r="J4" s="5" t="s">
        <v>17</v>
      </c>
      <c r="M4" s="17" t="s">
        <v>44</v>
      </c>
      <c r="N4" s="19" t="s">
        <v>46</v>
      </c>
      <c r="P4" s="18" t="s">
        <v>48</v>
      </c>
      <c r="Q4" s="18" t="str">
        <f>INDEX(M5:M12,MATCH(N13,N5:N12,0))</f>
        <v>AX3</v>
      </c>
    </row>
    <row r="5" spans="1:17" x14ac:dyDescent="0.25">
      <c r="A5" s="2">
        <v>3</v>
      </c>
      <c r="B5" s="5" t="s">
        <v>18</v>
      </c>
      <c r="C5" s="5" t="s">
        <v>37</v>
      </c>
      <c r="D5" s="5" t="s">
        <v>18</v>
      </c>
      <c r="E5" s="5" t="s">
        <v>19</v>
      </c>
      <c r="F5" s="6"/>
      <c r="G5" s="5" t="s">
        <v>20</v>
      </c>
      <c r="H5" s="6"/>
      <c r="I5" s="5" t="s">
        <v>19</v>
      </c>
      <c r="J5" s="6"/>
      <c r="L5" s="24" t="s">
        <v>57</v>
      </c>
      <c r="M5" s="15" t="s">
        <v>2</v>
      </c>
      <c r="N5" s="23">
        <f>IFERROR(INDEX($B$16:$J$24,MATCH(M$2,$A$16:$A$24,0),MATCH(M5,$A$16:$A$24,0)),0)+IF(M5&lt;&gt;0,1/10000)</f>
        <v>2.0001000000000002</v>
      </c>
      <c r="P5" s="18" t="s">
        <v>50</v>
      </c>
      <c r="Q5" s="18" t="str">
        <f>INDEX(M16:M23,MATCH(N24,N16:N23,0))</f>
        <v>AS2</v>
      </c>
    </row>
    <row r="6" spans="1:17" x14ac:dyDescent="0.25">
      <c r="A6" s="2">
        <v>4</v>
      </c>
      <c r="B6" s="5" t="s">
        <v>21</v>
      </c>
      <c r="C6" s="6"/>
      <c r="D6" s="5" t="s">
        <v>21</v>
      </c>
      <c r="E6" s="6"/>
      <c r="F6" s="5" t="s">
        <v>23</v>
      </c>
      <c r="G6" s="5" t="s">
        <v>22</v>
      </c>
      <c r="H6" s="5" t="s">
        <v>23</v>
      </c>
      <c r="I6" s="5" t="s">
        <v>21</v>
      </c>
      <c r="J6" s="6"/>
      <c r="L6" s="24"/>
      <c r="M6" s="15" t="s">
        <v>3</v>
      </c>
      <c r="N6" s="23">
        <f t="shared" ref="N6:N12" si="0">IFERROR(INDEX($B$16:$J$24,MATCH(M$2,$A$16:$A$24,0),MATCH(M6,$A$16:$A$24,0)),0)+IF(M6&lt;&gt;0,1/10000)</f>
        <v>4.0000999999999998</v>
      </c>
      <c r="P6" s="18" t="s">
        <v>51</v>
      </c>
      <c r="Q6" s="18" t="str">
        <f>INDEX(M27:M34,MATCH(N35,N27:N34,0))</f>
        <v>AE45</v>
      </c>
    </row>
    <row r="7" spans="1:17" x14ac:dyDescent="0.25">
      <c r="A7" s="2">
        <v>5</v>
      </c>
      <c r="B7" s="6"/>
      <c r="C7" s="5" t="s">
        <v>37</v>
      </c>
      <c r="D7" s="5" t="s">
        <v>24</v>
      </c>
      <c r="E7" s="6"/>
      <c r="F7" s="6"/>
      <c r="G7" s="5" t="s">
        <v>24</v>
      </c>
      <c r="H7" s="6"/>
      <c r="I7" s="5" t="s">
        <v>24</v>
      </c>
      <c r="J7" s="5" t="s">
        <v>37</v>
      </c>
      <c r="L7" s="24"/>
      <c r="M7" s="15" t="s">
        <v>4</v>
      </c>
      <c r="N7" s="23">
        <f t="shared" si="0"/>
        <v>1E-4</v>
      </c>
      <c r="P7" s="18" t="s">
        <v>52</v>
      </c>
      <c r="Q7" s="18" t="str">
        <f>INDEX(M38:M45,MATCH(N46,N38:N45,0))</f>
        <v>AE457</v>
      </c>
    </row>
    <row r="8" spans="1:17" x14ac:dyDescent="0.25">
      <c r="A8" s="2">
        <v>6</v>
      </c>
      <c r="B8" s="6"/>
      <c r="C8" s="6"/>
      <c r="D8" s="6"/>
      <c r="E8" s="5" t="s">
        <v>36</v>
      </c>
      <c r="F8" s="6"/>
      <c r="G8" s="5" t="s">
        <v>36</v>
      </c>
      <c r="H8" s="6"/>
      <c r="I8" s="5" t="s">
        <v>36</v>
      </c>
      <c r="J8" s="6"/>
      <c r="L8" s="24"/>
      <c r="M8" s="15" t="s">
        <v>5</v>
      </c>
      <c r="N8" s="23">
        <f t="shared" si="0"/>
        <v>1.0001</v>
      </c>
      <c r="P8" s="18" t="s">
        <v>53</v>
      </c>
      <c r="Q8" s="18" t="str">
        <f>INDEX(M49:M56,MATCH(N57,N49:N56,0))</f>
        <v>AX2</v>
      </c>
    </row>
    <row r="9" spans="1:17" x14ac:dyDescent="0.25">
      <c r="A9" s="2">
        <v>7</v>
      </c>
      <c r="B9" s="5" t="s">
        <v>25</v>
      </c>
      <c r="C9" s="5" t="s">
        <v>25</v>
      </c>
      <c r="D9" s="5" t="s">
        <v>26</v>
      </c>
      <c r="E9" s="6"/>
      <c r="F9" s="5" t="s">
        <v>26</v>
      </c>
      <c r="G9" s="6"/>
      <c r="H9" s="5" t="s">
        <v>42</v>
      </c>
      <c r="I9" s="6"/>
      <c r="J9" s="5" t="s">
        <v>35</v>
      </c>
      <c r="L9" s="24"/>
      <c r="M9" s="15" t="s">
        <v>6</v>
      </c>
      <c r="N9" s="23">
        <f t="shared" si="0"/>
        <v>1E-4</v>
      </c>
      <c r="P9" s="18" t="s">
        <v>54</v>
      </c>
      <c r="Q9" s="18" t="str">
        <f>INDEX(M60:M67,MATCH(N68,N60:N67,0))</f>
        <v>AS1</v>
      </c>
    </row>
    <row r="10" spans="1:17" x14ac:dyDescent="0.25">
      <c r="A10" s="2">
        <v>8</v>
      </c>
      <c r="B10" s="6"/>
      <c r="C10" s="6"/>
      <c r="D10" s="6"/>
      <c r="E10" s="5" t="s">
        <v>41</v>
      </c>
      <c r="F10" s="6"/>
      <c r="G10" s="5" t="s">
        <v>27</v>
      </c>
      <c r="H10" s="5" t="s">
        <v>32</v>
      </c>
      <c r="I10" s="5" t="s">
        <v>41</v>
      </c>
      <c r="J10" s="6"/>
      <c r="L10" s="24"/>
      <c r="M10" s="15" t="s">
        <v>7</v>
      </c>
      <c r="N10" s="23">
        <f t="shared" si="0"/>
        <v>1E-4</v>
      </c>
      <c r="P10" s="18" t="s">
        <v>55</v>
      </c>
      <c r="Q10" s="18" t="str">
        <f>INDEX(M71:M78,MATCH(N79,N71:N78,0))</f>
        <v>AE456</v>
      </c>
    </row>
    <row r="11" spans="1:17" x14ac:dyDescent="0.25">
      <c r="A11" s="2">
        <v>9</v>
      </c>
      <c r="B11" s="6"/>
      <c r="C11" s="6"/>
      <c r="D11" s="5" t="s">
        <v>26</v>
      </c>
      <c r="E11" s="5" t="s">
        <v>34</v>
      </c>
      <c r="F11" s="5" t="s">
        <v>34</v>
      </c>
      <c r="G11" s="6"/>
      <c r="H11" s="6"/>
      <c r="I11" s="5" t="s">
        <v>34</v>
      </c>
      <c r="J11" s="6"/>
      <c r="L11" s="24"/>
      <c r="M11" s="15" t="s">
        <v>8</v>
      </c>
      <c r="N11" s="23">
        <f t="shared" si="0"/>
        <v>1.0001</v>
      </c>
      <c r="P11" s="18" t="s">
        <v>56</v>
      </c>
      <c r="Q11" s="18" t="str">
        <f>INDEX(M82:M89,MATCH(N90,N82:N89,0))</f>
        <v>AS3</v>
      </c>
    </row>
    <row r="12" spans="1:17" x14ac:dyDescent="0.25">
      <c r="A12" s="2">
        <v>10</v>
      </c>
      <c r="B12" s="5" t="s">
        <v>27</v>
      </c>
      <c r="C12" s="5" t="s">
        <v>28</v>
      </c>
      <c r="D12" s="6"/>
      <c r="E12" s="6"/>
      <c r="F12" s="5" t="s">
        <v>31</v>
      </c>
      <c r="G12" s="6"/>
      <c r="H12" s="5" t="s">
        <v>31</v>
      </c>
      <c r="I12" s="6"/>
      <c r="J12" s="5" t="s">
        <v>33</v>
      </c>
      <c r="L12" s="24"/>
      <c r="M12" s="15" t="s">
        <v>9</v>
      </c>
      <c r="N12" s="23">
        <f t="shared" si="0"/>
        <v>1E-4</v>
      </c>
    </row>
    <row r="13" spans="1:17" x14ac:dyDescent="0.25">
      <c r="A13" s="2">
        <v>11</v>
      </c>
      <c r="B13" s="5" t="s">
        <v>40</v>
      </c>
      <c r="C13" s="5" t="s">
        <v>40</v>
      </c>
      <c r="D13" s="6"/>
      <c r="E13" s="5" t="s">
        <v>38</v>
      </c>
      <c r="F13" s="6"/>
      <c r="G13" s="5" t="s">
        <v>39</v>
      </c>
      <c r="H13" s="5" t="s">
        <v>38</v>
      </c>
      <c r="I13" s="6"/>
      <c r="J13" s="6"/>
      <c r="L13" s="24"/>
      <c r="M13" s="20" t="s">
        <v>47</v>
      </c>
      <c r="N13" s="23">
        <f>MAX(N5:N12)</f>
        <v>4.0000999999999998</v>
      </c>
    </row>
    <row r="14" spans="1:17" ht="15.75" thickBot="1" x14ac:dyDescent="0.3">
      <c r="A14" s="3">
        <v>12</v>
      </c>
      <c r="B14" s="7" t="s">
        <v>29</v>
      </c>
      <c r="C14" s="7" t="s">
        <v>28</v>
      </c>
      <c r="D14" s="8"/>
      <c r="E14" s="7" t="s">
        <v>28</v>
      </c>
      <c r="F14" s="8"/>
      <c r="G14" s="7" t="s">
        <v>30</v>
      </c>
      <c r="H14" s="8"/>
      <c r="I14" s="7" t="s">
        <v>33</v>
      </c>
      <c r="J14" s="7" t="s">
        <v>33</v>
      </c>
      <c r="L14" s="25"/>
      <c r="M14" s="21"/>
      <c r="N14" s="21"/>
    </row>
    <row r="15" spans="1:17" x14ac:dyDescent="0.25">
      <c r="L15" s="25"/>
      <c r="M15" s="17" t="s">
        <v>44</v>
      </c>
      <c r="N15" s="19" t="s">
        <v>46</v>
      </c>
    </row>
    <row r="16" spans="1:17" ht="15" customHeight="1" x14ac:dyDescent="0.25">
      <c r="A16" s="14" t="str">
        <f t="array" ref="A16:A24">TRANSPOSE($B$1:$J$2)</f>
        <v>AX1</v>
      </c>
      <c r="B16" s="13"/>
      <c r="C16">
        <f t="shared" ref="C16:I16" si="1">COUNTIF(C3,$B3)+COUNTIF(C4,$B4)+COUNTIF(C5,$B5)+COUNTIF(C6,$B6)+COUNTIF(C7,$B7)+COUNTIF(C8,$B8)+COUNTIF(C9,$B9)+COUNTIF(C10,$B10)+COUNTIF(C11,$B11)+COUNTIF(C12,$B12)+COUNTIF(C13,$B13)+COUNTIF(C14,$B14)</f>
        <v>2</v>
      </c>
      <c r="D16">
        <f t="shared" si="1"/>
        <v>4</v>
      </c>
      <c r="E16">
        <f t="shared" si="1"/>
        <v>0</v>
      </c>
      <c r="F16">
        <f t="shared" si="1"/>
        <v>1</v>
      </c>
      <c r="G16">
        <f t="shared" si="1"/>
        <v>0</v>
      </c>
      <c r="H16">
        <f t="shared" si="1"/>
        <v>0</v>
      </c>
      <c r="I16">
        <f t="shared" si="1"/>
        <v>1</v>
      </c>
      <c r="J16">
        <f t="shared" ref="D16:J16" si="2">COUNTIF(J3,$B3)+COUNTIF(J4,$B4)+COUNTIF(J5,$B5)+COUNTIF(J6,$B6)+COUNTIF(J7,$B7)+COUNTIF(J8,$B8)+COUNTIF(J9,$B9)+COUNTIF(J10,$B10)+COUNTIF(J11,$B11)+COUNTIF(J12,$B12)+COUNTIF(J13,$B13)+COUNTIF(J14,$B14)</f>
        <v>0</v>
      </c>
      <c r="L16" s="26" t="s">
        <v>58</v>
      </c>
      <c r="M16" s="22" t="str">
        <f>IF(M5=Q$4,0,M5)</f>
        <v>AX2</v>
      </c>
      <c r="N16" s="23">
        <f>IFERROR(INDEX($B$16:$J$24,MATCH(Q$4,$A$16:$A$24,0),MATCH(M16,$A$16:$A$24,0)),0)+IF(M16&lt;&gt;0,1/10000)</f>
        <v>1E-4</v>
      </c>
    </row>
    <row r="17" spans="1:14" x14ac:dyDescent="0.25">
      <c r="A17" s="14" t="str">
        <v>AX2</v>
      </c>
      <c r="B17">
        <f t="shared" ref="B17:I17" si="3">COUNTIF(B3,$C3)+COUNTIF(B4,$C4)+COUNTIF(B5,$C5)+COUNTIF(B6,$C6)+COUNTIF(B7,$C7)+COUNTIF(B8,$C8)+COUNTIF(B9,$C9)+COUNTIF(B10,$C10)+COUNTIF(B11,$C11)+COUNTIF(B12,$C12)+COUNTIF(B13,$C13)+COUNTIF(B14,$C14)</f>
        <v>2</v>
      </c>
      <c r="C17" s="13"/>
      <c r="D17">
        <f t="shared" si="3"/>
        <v>0</v>
      </c>
      <c r="E17">
        <f t="shared" si="3"/>
        <v>1</v>
      </c>
      <c r="F17">
        <f t="shared" si="3"/>
        <v>0</v>
      </c>
      <c r="G17">
        <f t="shared" si="3"/>
        <v>0</v>
      </c>
      <c r="H17">
        <f t="shared" si="3"/>
        <v>0</v>
      </c>
      <c r="I17">
        <f t="shared" si="3"/>
        <v>0</v>
      </c>
      <c r="J17">
        <f t="shared" ref="J17" si="4">COUNTIF(J3,$C3)+COUNTIF(J4,$C4)+COUNTIF(J5,$C5)+COUNTIF(J6,$C6)+COUNTIF(J7,$C7)+COUNTIF(J8,$C8)+COUNTIF(J9,$C9)+COUNTIF(J10,$C10)+COUNTIF(J11,$C11)+COUNTIF(J12,$C12)+COUNTIF(J13,$C13)+COUNTIF(J14,$C14)</f>
        <v>1</v>
      </c>
      <c r="L17" s="27"/>
      <c r="M17" s="22">
        <f t="shared" ref="M17:M23" si="5">IF(M6=Q$4,0,M6)</f>
        <v>0</v>
      </c>
      <c r="N17" s="23">
        <f t="shared" ref="N17:N23" si="6">IFERROR(INDEX($B$16:$J$24,MATCH(Q$4,$A$16:$A$24,0),MATCH(M17,$A$16:$A$24,0)),0)+IF(M17&lt;&gt;0,1/10000)</f>
        <v>0</v>
      </c>
    </row>
    <row r="18" spans="1:14" x14ac:dyDescent="0.25">
      <c r="A18" s="14" t="str">
        <v>AX3</v>
      </c>
      <c r="B18">
        <f t="shared" ref="B18:I18" si="7">COUNTIF(B3,$D3)+COUNTIF(B4,$D4)+COUNTIF(B5,$D5)+COUNTIF(B6,$D6)+COUNTIF(B7,$D7)+COUNTIF(B8,$D8)+COUNTIF(B9,$D9)+COUNTIF(B10,$D10)+COUNTIF(B11,$D11)+COUNTIF(B12,$D12)+COUNTIF(B13,$D13)+COUNTIF(B14,$D14)</f>
        <v>4</v>
      </c>
      <c r="C18">
        <f t="shared" si="7"/>
        <v>0</v>
      </c>
      <c r="D18" s="13"/>
      <c r="E18">
        <f t="shared" si="7"/>
        <v>0</v>
      </c>
      <c r="F18">
        <f t="shared" si="7"/>
        <v>2</v>
      </c>
      <c r="G18">
        <f t="shared" si="7"/>
        <v>1</v>
      </c>
      <c r="H18">
        <f t="shared" si="7"/>
        <v>0</v>
      </c>
      <c r="I18">
        <f t="shared" si="7"/>
        <v>2</v>
      </c>
      <c r="J18">
        <f t="shared" ref="J18" si="8">COUNTIF(J3,$D3)+COUNTIF(J4,$D4)+COUNTIF(J5,$D5)+COUNTIF(J6,$D6)+COUNTIF(J7,$D7)+COUNTIF(J8,$D8)+COUNTIF(J9,$D9)+COUNTIF(J10,$D10)+COUNTIF(J11,$D11)+COUNTIF(J12,$D12)+COUNTIF(J13,$D13)+COUNTIF(J14,$D14)</f>
        <v>0</v>
      </c>
      <c r="L18" s="27"/>
      <c r="M18" s="22" t="str">
        <f t="shared" si="5"/>
        <v>AS1</v>
      </c>
      <c r="N18" s="23">
        <f t="shared" si="6"/>
        <v>1E-4</v>
      </c>
    </row>
    <row r="19" spans="1:14" x14ac:dyDescent="0.25">
      <c r="A19" s="14" t="str">
        <v>AS1</v>
      </c>
      <c r="B19">
        <f t="shared" ref="B19:I19" si="9">COUNTIF(B3,$E3)+COUNTIF(B4,$E4)+COUNTIF(B5,$E5)+COUNTIF(B6,$E6)+COUNTIF(B7,$E7)+COUNTIF(B8,$E8)+COUNTIF(B9,$E9)+COUNTIF(B10,$E10)+COUNTIF(B11,$E11)+COUNTIF(B12,$E12)+COUNTIF(B13,$E13)+COUNTIF(B14,$E14)</f>
        <v>0</v>
      </c>
      <c r="C19">
        <f t="shared" si="9"/>
        <v>1</v>
      </c>
      <c r="D19">
        <f t="shared" si="9"/>
        <v>0</v>
      </c>
      <c r="E19" s="13"/>
      <c r="F19">
        <f t="shared" si="9"/>
        <v>1</v>
      </c>
      <c r="G19">
        <f t="shared" si="9"/>
        <v>1</v>
      </c>
      <c r="H19">
        <f t="shared" si="9"/>
        <v>1</v>
      </c>
      <c r="I19">
        <f t="shared" si="9"/>
        <v>4</v>
      </c>
      <c r="J19">
        <f t="shared" ref="J19" si="10">COUNTIF(J3,$E3)+COUNTIF(J4,$E4)+COUNTIF(J5,$E5)+COUNTIF(J6,$E6)+COUNTIF(J7,$E7)+COUNTIF(J8,$E8)+COUNTIF(J9,$E9)+COUNTIF(J10,$E10)+COUNTIF(J11,$E11)+COUNTIF(J12,$E12)+COUNTIF(J13,$E13)+COUNTIF(J14,$E14)</f>
        <v>0</v>
      </c>
      <c r="L19" s="27"/>
      <c r="M19" s="22" t="str">
        <f t="shared" si="5"/>
        <v>AS2</v>
      </c>
      <c r="N19" s="23">
        <f t="shared" si="6"/>
        <v>2.0001000000000002</v>
      </c>
    </row>
    <row r="20" spans="1:14" x14ac:dyDescent="0.25">
      <c r="A20" s="14" t="str">
        <v>AS2</v>
      </c>
      <c r="B20">
        <f t="shared" ref="B20:I20" si="11">COUNTIF(B3,$F3)+COUNTIF(B4,$F4)+COUNTIF(B5,$F5)+COUNTIF(B6,$F6)+COUNTIF(B7,$F7)+COUNTIF(B8,$F8)+COUNTIF(B9,$F9)+COUNTIF(B10,$F10)+COUNTIF(B11,$F11)+COUNTIF(B12,$F12)+COUNTIF(B13,$F13)+COUNTIF(B14,$F14)</f>
        <v>1</v>
      </c>
      <c r="C20">
        <f t="shared" si="11"/>
        <v>0</v>
      </c>
      <c r="D20">
        <f t="shared" si="11"/>
        <v>2</v>
      </c>
      <c r="E20">
        <f t="shared" si="11"/>
        <v>1</v>
      </c>
      <c r="F20" s="13"/>
      <c r="G20">
        <f t="shared" si="11"/>
        <v>0</v>
      </c>
      <c r="H20">
        <f t="shared" si="11"/>
        <v>2</v>
      </c>
      <c r="I20">
        <f t="shared" si="11"/>
        <v>1</v>
      </c>
      <c r="J20">
        <f t="shared" ref="J20" si="12">COUNTIF(J3,$F3)+COUNTIF(J4,$F4)+COUNTIF(J5,$F5)+COUNTIF(J6,$F6)+COUNTIF(J7,$F7)+COUNTIF(J8,$F8)+COUNTIF(J9,$F9)+COUNTIF(J10,$F10)+COUNTIF(J11,$F11)+COUNTIF(J12,$F12)+COUNTIF(J13,$F13)+COUNTIF(J14,$F14)</f>
        <v>0</v>
      </c>
      <c r="L20" s="27"/>
      <c r="M20" s="22" t="str">
        <f t="shared" si="5"/>
        <v>AS3</v>
      </c>
      <c r="N20" s="23">
        <f t="shared" si="6"/>
        <v>1.0001</v>
      </c>
    </row>
    <row r="21" spans="1:14" x14ac:dyDescent="0.25">
      <c r="A21" s="14" t="str">
        <v>AS3</v>
      </c>
      <c r="B21">
        <f t="shared" ref="B21:I21" si="13">COUNTIF(B3,$G3)+COUNTIF(B4,$G4)+COUNTIF(B5,$G5)+COUNTIF(B6,$G6)+COUNTIF(B7,$G7)+COUNTIF(B8,$G8)+COUNTIF(B9,$G9)+COUNTIF(B10,$G10)+COUNTIF(B11,$G11)+COUNTIF(B12,$G12)+COUNTIF(B13,$G13)+COUNTIF(B14,$G14)</f>
        <v>0</v>
      </c>
      <c r="C21">
        <f t="shared" si="13"/>
        <v>0</v>
      </c>
      <c r="D21">
        <f t="shared" si="13"/>
        <v>1</v>
      </c>
      <c r="E21">
        <f t="shared" si="13"/>
        <v>1</v>
      </c>
      <c r="F21">
        <f t="shared" si="13"/>
        <v>0</v>
      </c>
      <c r="G21" s="13"/>
      <c r="H21">
        <f t="shared" si="13"/>
        <v>1</v>
      </c>
      <c r="I21">
        <f t="shared" si="13"/>
        <v>2</v>
      </c>
      <c r="J21">
        <f t="shared" ref="J21" si="14">COUNTIF(J3,$G3)+COUNTIF(J4,$G4)+COUNTIF(J5,$G5)+COUNTIF(J6,$G6)+COUNTIF(J7,$G7)+COUNTIF(J8,$G8)+COUNTIF(J9,$G9)+COUNTIF(J10,$G10)+COUNTIF(J11,$G11)+COUNTIF(J12,$G12)+COUNTIF(J13,$G13)+COUNTIF(J14,$G14)</f>
        <v>1</v>
      </c>
      <c r="L21" s="27"/>
      <c r="M21" s="22" t="str">
        <f t="shared" si="5"/>
        <v>AE45</v>
      </c>
      <c r="N21" s="23">
        <f t="shared" si="6"/>
        <v>1E-4</v>
      </c>
    </row>
    <row r="22" spans="1:14" x14ac:dyDescent="0.25">
      <c r="A22" s="14" t="str">
        <v>AE45</v>
      </c>
      <c r="B22">
        <f t="shared" ref="B22:I22" si="15">COUNTIF(B3,$H3)+COUNTIF(B4,$H4)+COUNTIF(B5,$H5)+COUNTIF(B6,$H6)+COUNTIF(B7,$H7)+COUNTIF(B8,$H8)+COUNTIF(B9,$H9)+COUNTIF(B10,$H10)+COUNTIF(B11,$H11)+COUNTIF(B12,$H12)+COUNTIF(B13,$H13)+COUNTIF(B14,$H14)</f>
        <v>0</v>
      </c>
      <c r="C22">
        <f t="shared" si="15"/>
        <v>0</v>
      </c>
      <c r="D22">
        <f t="shared" si="15"/>
        <v>0</v>
      </c>
      <c r="E22">
        <f t="shared" si="15"/>
        <v>1</v>
      </c>
      <c r="F22">
        <f t="shared" si="15"/>
        <v>2</v>
      </c>
      <c r="G22">
        <f t="shared" si="15"/>
        <v>1</v>
      </c>
      <c r="H22" s="13"/>
      <c r="I22">
        <f t="shared" si="15"/>
        <v>0</v>
      </c>
      <c r="J22">
        <f t="shared" ref="J22" si="16">COUNTIF(J3,$H3)+COUNTIF(J4,$H4)+COUNTIF(J5,$H5)+COUNTIF(J6,$H6)+COUNTIF(J7,$H7)+COUNTIF(J8,$H8)+COUNTIF(J9,$H9)+COUNTIF(J10,$H10)+COUNTIF(J11,$H11)+COUNTIF(J12,$H12)+COUNTIF(J13,$H13)+COUNTIF(J14,$H14)</f>
        <v>2</v>
      </c>
      <c r="L22" s="27"/>
      <c r="M22" s="22" t="str">
        <f t="shared" si="5"/>
        <v>AE456</v>
      </c>
      <c r="N22" s="23">
        <f t="shared" si="6"/>
        <v>2.0001000000000002</v>
      </c>
    </row>
    <row r="23" spans="1:14" x14ac:dyDescent="0.25">
      <c r="A23" s="14" t="str">
        <v>AE456</v>
      </c>
      <c r="B23">
        <f t="shared" ref="B23:H23" si="17">COUNTIF(B3,$I3)+COUNTIF(B4,$I4)+COUNTIF(B5,$I5)+COUNTIF(B6,$I6)+COUNTIF(B7,$I7)+COUNTIF(B8,$I8)+COUNTIF(B9,$I9)+COUNTIF(B10,$I10)+COUNTIF(B11,$I11)+COUNTIF(B12,$I12)+COUNTIF(B13,$I13)+COUNTIF(B14,$I14)</f>
        <v>1</v>
      </c>
      <c r="C23">
        <f t="shared" si="17"/>
        <v>0</v>
      </c>
      <c r="D23">
        <f t="shared" si="17"/>
        <v>2</v>
      </c>
      <c r="E23">
        <f t="shared" si="17"/>
        <v>4</v>
      </c>
      <c r="F23">
        <f t="shared" si="17"/>
        <v>1</v>
      </c>
      <c r="G23">
        <f t="shared" si="17"/>
        <v>2</v>
      </c>
      <c r="H23">
        <f t="shared" si="17"/>
        <v>0</v>
      </c>
      <c r="I23" s="13"/>
      <c r="J23">
        <f t="shared" ref="J23" si="18">COUNTIF(J3,$I3)+COUNTIF(J4,$I4)+COUNTIF(J5,$I5)+COUNTIF(J6,$I6)+COUNTIF(J7,$I7)+COUNTIF(J8,$I8)+COUNTIF(J9,$I9)+COUNTIF(J10,$I10)+COUNTIF(J11,$I11)+COUNTIF(J12,$I12)+COUNTIF(J13,$I13)+COUNTIF(J14,$I14)</f>
        <v>1</v>
      </c>
      <c r="L23" s="27"/>
      <c r="M23" s="22" t="str">
        <f t="shared" si="5"/>
        <v>AE457</v>
      </c>
      <c r="N23" s="23">
        <f t="shared" si="6"/>
        <v>1E-4</v>
      </c>
    </row>
    <row r="24" spans="1:14" x14ac:dyDescent="0.25">
      <c r="A24" s="14" t="str">
        <v>AE457</v>
      </c>
      <c r="B24">
        <f>COUNTIF(B3,$J3)+COUNTIF(B4,$J4)+COUNTIF(B5,$J5)+COUNTIF(B6,$J6)+COUNTIF(B7,$J7)+COUNTIF(B8,$J8)+COUNTIF(B9,$J9)+COUNTIF(B10,$J10)+COUNTIF(B11,$J11)+COUNTIF(B12,$J12)+COUNTIF(B13,$J13)+COUNTIF(B14,$J14)</f>
        <v>0</v>
      </c>
      <c r="C24">
        <f t="shared" ref="C24:I24" si="19">COUNTIF(C3,$J3)+COUNTIF(C4,$J4)+COUNTIF(C5,$J5)+COUNTIF(C6,$J6)+COUNTIF(C7,$J7)+COUNTIF(C8,$J8)+COUNTIF(C9,$J9)+COUNTIF(C10,$J10)+COUNTIF(C11,$J11)+COUNTIF(C12,$J12)+COUNTIF(C13,$J13)+COUNTIF(C14,$J14)</f>
        <v>1</v>
      </c>
      <c r="D24">
        <f t="shared" si="19"/>
        <v>0</v>
      </c>
      <c r="E24">
        <f t="shared" si="19"/>
        <v>0</v>
      </c>
      <c r="F24">
        <f t="shared" si="19"/>
        <v>0</v>
      </c>
      <c r="G24">
        <f t="shared" si="19"/>
        <v>1</v>
      </c>
      <c r="H24">
        <f t="shared" si="19"/>
        <v>2</v>
      </c>
      <c r="I24">
        <f t="shared" si="19"/>
        <v>1</v>
      </c>
      <c r="J24" s="13"/>
      <c r="L24" s="28"/>
      <c r="M24" s="20" t="s">
        <v>47</v>
      </c>
      <c r="N24" s="23">
        <f>MAX(N16:N23)</f>
        <v>2.0001000000000002</v>
      </c>
    </row>
    <row r="25" spans="1:14" x14ac:dyDescent="0.25">
      <c r="L25" s="25"/>
    </row>
    <row r="26" spans="1:14" x14ac:dyDescent="0.25">
      <c r="L26" s="25"/>
      <c r="M26" s="17" t="s">
        <v>44</v>
      </c>
      <c r="N26" s="19" t="s">
        <v>46</v>
      </c>
    </row>
    <row r="27" spans="1:14" x14ac:dyDescent="0.25">
      <c r="L27" s="26" t="s">
        <v>59</v>
      </c>
      <c r="M27" s="22" t="str">
        <f>IF(M16=Q$5,0,M16)</f>
        <v>AX2</v>
      </c>
      <c r="N27" s="23">
        <f>IFERROR(INDEX($B$16:$J$24,MATCH(Q$5,$A$16:$A$24,0),MATCH(M27,$A$16:$A$24,0)),0)+IF(M27&lt;&gt;0,1/10000)</f>
        <v>1E-4</v>
      </c>
    </row>
    <row r="28" spans="1:14" x14ac:dyDescent="0.25">
      <c r="L28" s="27"/>
      <c r="M28" s="22">
        <f t="shared" ref="M28:M34" si="20">IF(M17=Q$5,0,M17)</f>
        <v>0</v>
      </c>
      <c r="N28" s="23">
        <f t="shared" ref="N28:N34" si="21">IFERROR(INDEX($B$16:$J$24,MATCH(Q$5,$A$16:$A$24,0),MATCH(M28,$A$16:$A$24,0)),0)+IF(M28&lt;&gt;0,1/10000)</f>
        <v>0</v>
      </c>
    </row>
    <row r="29" spans="1:14" x14ac:dyDescent="0.25">
      <c r="L29" s="27"/>
      <c r="M29" s="22" t="str">
        <f t="shared" si="20"/>
        <v>AS1</v>
      </c>
      <c r="N29" s="23">
        <f t="shared" si="21"/>
        <v>1.0001</v>
      </c>
    </row>
    <row r="30" spans="1:14" x14ac:dyDescent="0.25">
      <c r="L30" s="27"/>
      <c r="M30" s="22">
        <f t="shared" si="20"/>
        <v>0</v>
      </c>
      <c r="N30" s="23">
        <f t="shared" si="21"/>
        <v>0</v>
      </c>
    </row>
    <row r="31" spans="1:14" x14ac:dyDescent="0.25">
      <c r="L31" s="27"/>
      <c r="M31" s="22" t="str">
        <f t="shared" si="20"/>
        <v>AS3</v>
      </c>
      <c r="N31" s="23">
        <f t="shared" si="21"/>
        <v>1E-4</v>
      </c>
    </row>
    <row r="32" spans="1:14" x14ac:dyDescent="0.25">
      <c r="L32" s="27"/>
      <c r="M32" s="22" t="str">
        <f t="shared" si="20"/>
        <v>AE45</v>
      </c>
      <c r="N32" s="23">
        <f t="shared" si="21"/>
        <v>2.0001000000000002</v>
      </c>
    </row>
    <row r="33" spans="12:14" x14ac:dyDescent="0.25">
      <c r="L33" s="27"/>
      <c r="M33" s="22" t="str">
        <f t="shared" si="20"/>
        <v>AE456</v>
      </c>
      <c r="N33" s="23">
        <f t="shared" si="21"/>
        <v>1.0001</v>
      </c>
    </row>
    <row r="34" spans="12:14" x14ac:dyDescent="0.25">
      <c r="L34" s="27"/>
      <c r="M34" s="22" t="str">
        <f t="shared" si="20"/>
        <v>AE457</v>
      </c>
      <c r="N34" s="23">
        <f t="shared" si="21"/>
        <v>1E-4</v>
      </c>
    </row>
    <row r="35" spans="12:14" x14ac:dyDescent="0.25">
      <c r="L35" s="28"/>
      <c r="M35" s="20" t="s">
        <v>47</v>
      </c>
      <c r="N35" s="23">
        <f>MAX(N27:N34)</f>
        <v>2.0001000000000002</v>
      </c>
    </row>
    <row r="36" spans="12:14" x14ac:dyDescent="0.25">
      <c r="L36" s="25"/>
    </row>
    <row r="37" spans="12:14" x14ac:dyDescent="0.25">
      <c r="L37" s="25"/>
      <c r="M37" s="17" t="s">
        <v>44</v>
      </c>
      <c r="N37" s="19" t="s">
        <v>46</v>
      </c>
    </row>
    <row r="38" spans="12:14" ht="15" customHeight="1" x14ac:dyDescent="0.25">
      <c r="L38" s="26" t="s">
        <v>60</v>
      </c>
      <c r="M38" s="22" t="str">
        <f>IF(M27=Q$6,0,M27)</f>
        <v>AX2</v>
      </c>
      <c r="N38" s="23">
        <f>IFERROR(INDEX($B$16:$J$24,MATCH(Q$6,$A$16:$A$24,0),MATCH(M38,$A$16:$A$24,0)),0)+IF(M38&lt;&gt;0,1/10000)</f>
        <v>1E-4</v>
      </c>
    </row>
    <row r="39" spans="12:14" x14ac:dyDescent="0.25">
      <c r="L39" s="27"/>
      <c r="M39" s="22">
        <f t="shared" ref="M39:M45" si="22">IF(M28=Q$6,0,M28)</f>
        <v>0</v>
      </c>
      <c r="N39" s="23">
        <f t="shared" ref="N39:N45" si="23">IFERROR(INDEX($B$16:$J$24,MATCH(Q$6,$A$16:$A$24,0),MATCH(M39,$A$16:$A$24,0)),0)+IF(M39&lt;&gt;0,1/10000)</f>
        <v>0</v>
      </c>
    </row>
    <row r="40" spans="12:14" x14ac:dyDescent="0.25">
      <c r="L40" s="27"/>
      <c r="M40" s="22" t="str">
        <f t="shared" si="22"/>
        <v>AS1</v>
      </c>
      <c r="N40" s="23">
        <f t="shared" si="23"/>
        <v>1.0001</v>
      </c>
    </row>
    <row r="41" spans="12:14" x14ac:dyDescent="0.25">
      <c r="L41" s="27"/>
      <c r="M41" s="22">
        <f t="shared" si="22"/>
        <v>0</v>
      </c>
      <c r="N41" s="23">
        <f t="shared" si="23"/>
        <v>0</v>
      </c>
    </row>
    <row r="42" spans="12:14" x14ac:dyDescent="0.25">
      <c r="L42" s="27"/>
      <c r="M42" s="22" t="str">
        <f t="shared" si="22"/>
        <v>AS3</v>
      </c>
      <c r="N42" s="23">
        <f t="shared" si="23"/>
        <v>1.0001</v>
      </c>
    </row>
    <row r="43" spans="12:14" x14ac:dyDescent="0.25">
      <c r="L43" s="27"/>
      <c r="M43" s="22">
        <f t="shared" si="22"/>
        <v>0</v>
      </c>
      <c r="N43" s="23">
        <f t="shared" si="23"/>
        <v>0</v>
      </c>
    </row>
    <row r="44" spans="12:14" x14ac:dyDescent="0.25">
      <c r="L44" s="27"/>
      <c r="M44" s="22" t="str">
        <f t="shared" si="22"/>
        <v>AE456</v>
      </c>
      <c r="N44" s="23">
        <f t="shared" si="23"/>
        <v>1E-4</v>
      </c>
    </row>
    <row r="45" spans="12:14" x14ac:dyDescent="0.25">
      <c r="L45" s="27"/>
      <c r="M45" s="22" t="str">
        <f t="shared" si="22"/>
        <v>AE457</v>
      </c>
      <c r="N45" s="23">
        <f t="shared" si="23"/>
        <v>2.0001000000000002</v>
      </c>
    </row>
    <row r="46" spans="12:14" x14ac:dyDescent="0.25">
      <c r="L46" s="28"/>
      <c r="M46" s="20" t="s">
        <v>47</v>
      </c>
      <c r="N46" s="23">
        <f>MAX(N38:N45)</f>
        <v>2.0001000000000002</v>
      </c>
    </row>
    <row r="47" spans="12:14" x14ac:dyDescent="0.25">
      <c r="L47" s="25"/>
    </row>
    <row r="48" spans="12:14" x14ac:dyDescent="0.25">
      <c r="L48" s="25"/>
      <c r="M48" s="17" t="s">
        <v>44</v>
      </c>
      <c r="N48" s="19" t="s">
        <v>46</v>
      </c>
    </row>
    <row r="49" spans="12:14" ht="15" customHeight="1" x14ac:dyDescent="0.25">
      <c r="L49" s="26" t="s">
        <v>61</v>
      </c>
      <c r="M49" s="22" t="str">
        <f>IF(M38=Q$7,0,M38)</f>
        <v>AX2</v>
      </c>
      <c r="N49" s="23">
        <f>IFERROR(INDEX($B$16:$J$24,MATCH(Q$7,$A$16:$A$24,0),MATCH(M49,$A$16:$A$24,0)),0)+IF(M49&lt;&gt;0,1/10000)</f>
        <v>1.0001</v>
      </c>
    </row>
    <row r="50" spans="12:14" x14ac:dyDescent="0.25">
      <c r="L50" s="27"/>
      <c r="M50" s="22">
        <f t="shared" ref="M50:M56" si="24">IF(M39=Q$7,0,M39)</f>
        <v>0</v>
      </c>
      <c r="N50" s="23">
        <f t="shared" ref="N50:N56" si="25">IFERROR(INDEX($B$16:$J$24,MATCH(Q$7,$A$16:$A$24,0),MATCH(M50,$A$16:$A$24,0)),0)+IF(M50&lt;&gt;0,1/10000)</f>
        <v>0</v>
      </c>
    </row>
    <row r="51" spans="12:14" x14ac:dyDescent="0.25">
      <c r="L51" s="27"/>
      <c r="M51" s="22" t="str">
        <f t="shared" si="24"/>
        <v>AS1</v>
      </c>
      <c r="N51" s="23">
        <f t="shared" si="25"/>
        <v>1E-4</v>
      </c>
    </row>
    <row r="52" spans="12:14" x14ac:dyDescent="0.25">
      <c r="L52" s="27"/>
      <c r="M52" s="22">
        <f t="shared" si="24"/>
        <v>0</v>
      </c>
      <c r="N52" s="23">
        <f t="shared" si="25"/>
        <v>0</v>
      </c>
    </row>
    <row r="53" spans="12:14" x14ac:dyDescent="0.25">
      <c r="L53" s="27"/>
      <c r="M53" s="22" t="str">
        <f t="shared" si="24"/>
        <v>AS3</v>
      </c>
      <c r="N53" s="23">
        <f t="shared" si="25"/>
        <v>1.0001</v>
      </c>
    </row>
    <row r="54" spans="12:14" x14ac:dyDescent="0.25">
      <c r="L54" s="27"/>
      <c r="M54" s="22">
        <f t="shared" si="24"/>
        <v>0</v>
      </c>
      <c r="N54" s="23">
        <f t="shared" si="25"/>
        <v>0</v>
      </c>
    </row>
    <row r="55" spans="12:14" x14ac:dyDescent="0.25">
      <c r="L55" s="27"/>
      <c r="M55" s="22" t="str">
        <f t="shared" si="24"/>
        <v>AE456</v>
      </c>
      <c r="N55" s="23">
        <f t="shared" si="25"/>
        <v>1.0001</v>
      </c>
    </row>
    <row r="56" spans="12:14" x14ac:dyDescent="0.25">
      <c r="L56" s="27"/>
      <c r="M56" s="22">
        <f t="shared" si="24"/>
        <v>0</v>
      </c>
      <c r="N56" s="23">
        <f t="shared" si="25"/>
        <v>0</v>
      </c>
    </row>
    <row r="57" spans="12:14" x14ac:dyDescent="0.25">
      <c r="L57" s="28"/>
      <c r="M57" s="20" t="s">
        <v>47</v>
      </c>
      <c r="N57" s="23">
        <f>MAX(N49:N56)</f>
        <v>1.0001</v>
      </c>
    </row>
    <row r="58" spans="12:14" x14ac:dyDescent="0.25">
      <c r="L58" s="25"/>
    </row>
    <row r="59" spans="12:14" x14ac:dyDescent="0.25">
      <c r="L59" s="25"/>
      <c r="M59" s="17" t="s">
        <v>44</v>
      </c>
      <c r="N59" s="19" t="s">
        <v>46</v>
      </c>
    </row>
    <row r="60" spans="12:14" ht="15" customHeight="1" x14ac:dyDescent="0.25">
      <c r="L60" s="26" t="s">
        <v>62</v>
      </c>
      <c r="M60" s="22">
        <f>IF(M49=Q$8,0,M49)</f>
        <v>0</v>
      </c>
      <c r="N60" s="23">
        <f>IFERROR(INDEX($B$16:$J$24,MATCH(Q$8,$A$16:$A$24,0),MATCH(M60,$A$16:$A$24,0)),0)+IF(M60&lt;&gt;0,1/10000)</f>
        <v>0</v>
      </c>
    </row>
    <row r="61" spans="12:14" x14ac:dyDescent="0.25">
      <c r="L61" s="27"/>
      <c r="M61" s="22">
        <f t="shared" ref="M61:M67" si="26">IF(M50=Q$8,0,M50)</f>
        <v>0</v>
      </c>
      <c r="N61" s="23">
        <f t="shared" ref="N61:N67" si="27">IFERROR(INDEX($B$16:$J$24,MATCH(Q$8,$A$16:$A$24,0),MATCH(M61,$A$16:$A$24,0)),0)+IF(M61&lt;&gt;0,1/10000)</f>
        <v>0</v>
      </c>
    </row>
    <row r="62" spans="12:14" x14ac:dyDescent="0.25">
      <c r="L62" s="27"/>
      <c r="M62" s="22" t="str">
        <f t="shared" si="26"/>
        <v>AS1</v>
      </c>
      <c r="N62" s="23">
        <f t="shared" si="27"/>
        <v>1.0001</v>
      </c>
    </row>
    <row r="63" spans="12:14" x14ac:dyDescent="0.25">
      <c r="L63" s="27"/>
      <c r="M63" s="22">
        <f t="shared" si="26"/>
        <v>0</v>
      </c>
      <c r="N63" s="23">
        <f t="shared" si="27"/>
        <v>0</v>
      </c>
    </row>
    <row r="64" spans="12:14" x14ac:dyDescent="0.25">
      <c r="L64" s="27"/>
      <c r="M64" s="22" t="str">
        <f t="shared" si="26"/>
        <v>AS3</v>
      </c>
      <c r="N64" s="23">
        <f t="shared" si="27"/>
        <v>1E-4</v>
      </c>
    </row>
    <row r="65" spans="12:14" x14ac:dyDescent="0.25">
      <c r="L65" s="27"/>
      <c r="M65" s="22">
        <f t="shared" si="26"/>
        <v>0</v>
      </c>
      <c r="N65" s="23">
        <f t="shared" si="27"/>
        <v>0</v>
      </c>
    </row>
    <row r="66" spans="12:14" x14ac:dyDescent="0.25">
      <c r="L66" s="27"/>
      <c r="M66" s="22" t="str">
        <f t="shared" si="26"/>
        <v>AE456</v>
      </c>
      <c r="N66" s="23">
        <f t="shared" si="27"/>
        <v>1E-4</v>
      </c>
    </row>
    <row r="67" spans="12:14" x14ac:dyDescent="0.25">
      <c r="L67" s="27"/>
      <c r="M67" s="22">
        <f t="shared" si="26"/>
        <v>0</v>
      </c>
      <c r="N67" s="23">
        <f t="shared" si="27"/>
        <v>0</v>
      </c>
    </row>
    <row r="68" spans="12:14" x14ac:dyDescent="0.25">
      <c r="L68" s="28"/>
      <c r="M68" s="20" t="s">
        <v>47</v>
      </c>
      <c r="N68" s="23">
        <f>MAX(N60:N67)</f>
        <v>1.0001</v>
      </c>
    </row>
    <row r="69" spans="12:14" x14ac:dyDescent="0.25">
      <c r="L69" s="25"/>
    </row>
    <row r="70" spans="12:14" x14ac:dyDescent="0.25">
      <c r="L70" s="25"/>
      <c r="M70" s="17" t="s">
        <v>44</v>
      </c>
      <c r="N70" s="19" t="s">
        <v>46</v>
      </c>
    </row>
    <row r="71" spans="12:14" ht="15" customHeight="1" x14ac:dyDescent="0.25">
      <c r="L71" s="26" t="s">
        <v>63</v>
      </c>
      <c r="M71" s="22">
        <f>IF(M60=Q$9,0,M60)</f>
        <v>0</v>
      </c>
      <c r="N71" s="23">
        <f>IFERROR(INDEX($B$16:$J$24,MATCH(Q$9,$A$16:$A$24,0),MATCH(M71,$A$16:$A$24,0)),0)+IF(M71&lt;&gt;0,1/10000)</f>
        <v>0</v>
      </c>
    </row>
    <row r="72" spans="12:14" x14ac:dyDescent="0.25">
      <c r="L72" s="27"/>
      <c r="M72" s="22">
        <f t="shared" ref="M72:M78" si="28">IF(M61=Q$9,0,M61)</f>
        <v>0</v>
      </c>
      <c r="N72" s="23">
        <f t="shared" ref="N72:N78" si="29">IFERROR(INDEX($B$16:$J$24,MATCH(Q$9,$A$16:$A$24,0),MATCH(M72,$A$16:$A$24,0)),0)+IF(M72&lt;&gt;0,1/10000)</f>
        <v>0</v>
      </c>
    </row>
    <row r="73" spans="12:14" x14ac:dyDescent="0.25">
      <c r="L73" s="27"/>
      <c r="M73" s="22">
        <f t="shared" si="28"/>
        <v>0</v>
      </c>
      <c r="N73" s="23">
        <f t="shared" si="29"/>
        <v>0</v>
      </c>
    </row>
    <row r="74" spans="12:14" x14ac:dyDescent="0.25">
      <c r="L74" s="27"/>
      <c r="M74" s="22">
        <f t="shared" si="28"/>
        <v>0</v>
      </c>
      <c r="N74" s="23">
        <f t="shared" si="29"/>
        <v>0</v>
      </c>
    </row>
    <row r="75" spans="12:14" x14ac:dyDescent="0.25">
      <c r="L75" s="27"/>
      <c r="M75" s="22" t="str">
        <f t="shared" si="28"/>
        <v>AS3</v>
      </c>
      <c r="N75" s="23">
        <f t="shared" si="29"/>
        <v>1.0001</v>
      </c>
    </row>
    <row r="76" spans="12:14" x14ac:dyDescent="0.25">
      <c r="L76" s="27"/>
      <c r="M76" s="22">
        <f t="shared" si="28"/>
        <v>0</v>
      </c>
      <c r="N76" s="23">
        <f t="shared" si="29"/>
        <v>0</v>
      </c>
    </row>
    <row r="77" spans="12:14" x14ac:dyDescent="0.25">
      <c r="L77" s="27"/>
      <c r="M77" s="22" t="str">
        <f t="shared" si="28"/>
        <v>AE456</v>
      </c>
      <c r="N77" s="23">
        <f t="shared" si="29"/>
        <v>4.0000999999999998</v>
      </c>
    </row>
    <row r="78" spans="12:14" x14ac:dyDescent="0.25">
      <c r="L78" s="27"/>
      <c r="M78" s="22">
        <f t="shared" si="28"/>
        <v>0</v>
      </c>
      <c r="N78" s="23">
        <f t="shared" si="29"/>
        <v>0</v>
      </c>
    </row>
    <row r="79" spans="12:14" x14ac:dyDescent="0.25">
      <c r="L79" s="28"/>
      <c r="M79" s="20" t="s">
        <v>47</v>
      </c>
      <c r="N79" s="23">
        <f>MAX(N71:N78)</f>
        <v>4.0000999999999998</v>
      </c>
    </row>
    <row r="80" spans="12:14" x14ac:dyDescent="0.25">
      <c r="L80" s="25"/>
    </row>
    <row r="81" spans="12:14" x14ac:dyDescent="0.25">
      <c r="L81" s="25"/>
      <c r="M81" s="17" t="s">
        <v>44</v>
      </c>
      <c r="N81" s="19" t="s">
        <v>46</v>
      </c>
    </row>
    <row r="82" spans="12:14" x14ac:dyDescent="0.25">
      <c r="L82" s="26" t="s">
        <v>64</v>
      </c>
      <c r="M82" s="22">
        <f>IF(M71=Q$10,0,M71)</f>
        <v>0</v>
      </c>
      <c r="N82" s="23">
        <f>IFERROR(INDEX($B$16:$J$24,MATCH(Q$10,$A$16:$A$24,0),MATCH(M82,$A$16:$A$24,0)),0)+IF(M82&lt;&gt;0,1/10000)</f>
        <v>0</v>
      </c>
    </row>
    <row r="83" spans="12:14" x14ac:dyDescent="0.25">
      <c r="L83" s="27"/>
      <c r="M83" s="22">
        <f t="shared" ref="M83:M89" si="30">IF(M72=Q$10,0,M72)</f>
        <v>0</v>
      </c>
      <c r="N83" s="23">
        <f t="shared" ref="N83:N89" si="31">IFERROR(INDEX($B$16:$J$24,MATCH(Q$10,$A$16:$A$24,0),MATCH(M83,$A$16:$A$24,0)),0)+IF(M83&lt;&gt;0,1/10000)</f>
        <v>0</v>
      </c>
    </row>
    <row r="84" spans="12:14" x14ac:dyDescent="0.25">
      <c r="L84" s="27"/>
      <c r="M84" s="22">
        <f t="shared" si="30"/>
        <v>0</v>
      </c>
      <c r="N84" s="23">
        <f t="shared" si="31"/>
        <v>0</v>
      </c>
    </row>
    <row r="85" spans="12:14" x14ac:dyDescent="0.25">
      <c r="L85" s="27"/>
      <c r="M85" s="22">
        <f t="shared" si="30"/>
        <v>0</v>
      </c>
      <c r="N85" s="23">
        <f t="shared" si="31"/>
        <v>0</v>
      </c>
    </row>
    <row r="86" spans="12:14" x14ac:dyDescent="0.25">
      <c r="L86" s="27"/>
      <c r="M86" s="22" t="str">
        <f t="shared" si="30"/>
        <v>AS3</v>
      </c>
      <c r="N86" s="23">
        <f t="shared" si="31"/>
        <v>2.0001000000000002</v>
      </c>
    </row>
    <row r="87" spans="12:14" x14ac:dyDescent="0.25">
      <c r="L87" s="27"/>
      <c r="M87" s="22">
        <f t="shared" si="30"/>
        <v>0</v>
      </c>
      <c r="N87" s="23">
        <f t="shared" si="31"/>
        <v>0</v>
      </c>
    </row>
    <row r="88" spans="12:14" x14ac:dyDescent="0.25">
      <c r="L88" s="27"/>
      <c r="M88" s="22">
        <f t="shared" si="30"/>
        <v>0</v>
      </c>
      <c r="N88" s="23">
        <f t="shared" si="31"/>
        <v>0</v>
      </c>
    </row>
    <row r="89" spans="12:14" x14ac:dyDescent="0.25">
      <c r="L89" s="27"/>
      <c r="M89" s="22">
        <f t="shared" si="30"/>
        <v>0</v>
      </c>
      <c r="N89" s="23">
        <f t="shared" si="31"/>
        <v>0</v>
      </c>
    </row>
    <row r="90" spans="12:14" x14ac:dyDescent="0.25">
      <c r="L90" s="28"/>
      <c r="M90" s="20" t="s">
        <v>47</v>
      </c>
      <c r="N90" s="23">
        <f>MAX(N82:N89)</f>
        <v>2.0001000000000002</v>
      </c>
    </row>
  </sheetData>
  <mergeCells count="19">
    <mergeCell ref="L82:L90"/>
    <mergeCell ref="L27:L35"/>
    <mergeCell ref="L38:L46"/>
    <mergeCell ref="L49:L57"/>
    <mergeCell ref="L60:L68"/>
    <mergeCell ref="L71:L79"/>
    <mergeCell ref="P2:Q2"/>
    <mergeCell ref="L5:L13"/>
    <mergeCell ref="L16:L24"/>
    <mergeCell ref="D1:D2"/>
    <mergeCell ref="B1:B2"/>
    <mergeCell ref="A1:A2"/>
    <mergeCell ref="C1:C2"/>
    <mergeCell ref="J1:J2"/>
    <mergeCell ref="I1:I2"/>
    <mergeCell ref="H1:H2"/>
    <mergeCell ref="G1:G2"/>
    <mergeCell ref="F1:F2"/>
    <mergeCell ref="E1:E2"/>
  </mergeCells>
  <dataValidations count="1">
    <dataValidation type="list" allowBlank="1" showInputMessage="1" showErrorMessage="1" sqref="M5:M12 M2:N2">
      <formula1>$B$1:$J$1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des Missions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Bailif, Nicolas</dc:creator>
  <cp:lastModifiedBy>LE GOUX Guillaume</cp:lastModifiedBy>
  <dcterms:created xsi:type="dcterms:W3CDTF">2019-06-25T13:02:23Z</dcterms:created>
  <dcterms:modified xsi:type="dcterms:W3CDTF">2019-06-25T15:44:05Z</dcterms:modified>
</cp:coreProperties>
</file>