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Objects="none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26" i="1"/>
  <c r="AK74"/>
  <c r="AK73"/>
  <c r="J11"/>
  <c r="AO63"/>
  <c r="AO64"/>
  <c r="AO65"/>
  <c r="AO66"/>
  <c r="AO67"/>
  <c r="AO68"/>
  <c r="AO69"/>
  <c r="AO70"/>
  <c r="AO62"/>
  <c r="AI63"/>
  <c r="AI64"/>
  <c r="AI65"/>
  <c r="AI66"/>
  <c r="AI67"/>
  <c r="AI68"/>
  <c r="AI69"/>
  <c r="AI70"/>
  <c r="AI71"/>
  <c r="AI72"/>
  <c r="AI73"/>
  <c r="AI74"/>
  <c r="AI75"/>
  <c r="AI76"/>
  <c r="AI77"/>
  <c r="AI78"/>
  <c r="AI79"/>
  <c r="AI80"/>
  <c r="AI81"/>
  <c r="AI62"/>
  <c r="A1"/>
  <c r="M15" l="1"/>
  <c r="AK69"/>
  <c r="AN69" s="1"/>
  <c r="AK67"/>
  <c r="AN67" s="1"/>
  <c r="AK65"/>
  <c r="AN65" s="1"/>
  <c r="AK63"/>
  <c r="AN63" s="1"/>
  <c r="AK70"/>
  <c r="AN70" s="1"/>
  <c r="AK68"/>
  <c r="AN68" s="1"/>
  <c r="AK66"/>
  <c r="AN66" s="1"/>
  <c r="AK64"/>
  <c r="AN64" s="1"/>
  <c r="AK62"/>
  <c r="AN62" s="1"/>
  <c r="AE79"/>
  <c r="AE75"/>
  <c r="AF75" s="1"/>
  <c r="AE71"/>
  <c r="AF71" s="1"/>
  <c r="AE67"/>
  <c r="AF67" s="1"/>
  <c r="AE63"/>
  <c r="AF63" s="1"/>
  <c r="AE81"/>
  <c r="AF81" s="1"/>
  <c r="AE77"/>
  <c r="AF77" s="1"/>
  <c r="AE73"/>
  <c r="AF73" s="1"/>
  <c r="AE69"/>
  <c r="AF69" s="1"/>
  <c r="AE65"/>
  <c r="AF65" s="1"/>
  <c r="AF79"/>
  <c r="AE80"/>
  <c r="AE78"/>
  <c r="AE76"/>
  <c r="AE74"/>
  <c r="AE72"/>
  <c r="AE70"/>
  <c r="AE68"/>
  <c r="AE66"/>
  <c r="AE64"/>
  <c r="AE62"/>
  <c r="AH62" s="1"/>
  <c r="B26"/>
  <c r="AL64" l="1"/>
  <c r="AM64"/>
  <c r="AL68"/>
  <c r="AM68"/>
  <c r="AL63"/>
  <c r="AM63"/>
  <c r="AL67"/>
  <c r="AM67"/>
  <c r="AL66"/>
  <c r="AM66"/>
  <c r="AL70"/>
  <c r="AM70"/>
  <c r="AL65"/>
  <c r="AM65"/>
  <c r="AL69"/>
  <c r="AM69"/>
  <c r="AL62"/>
  <c r="AM62"/>
  <c r="AH69"/>
  <c r="AG69"/>
  <c r="AH77"/>
  <c r="AG77"/>
  <c r="AH63"/>
  <c r="AG63"/>
  <c r="AH71"/>
  <c r="AG71"/>
  <c r="AH79"/>
  <c r="AG79"/>
  <c r="AH65"/>
  <c r="AG65"/>
  <c r="AH73"/>
  <c r="AG73"/>
  <c r="AH81"/>
  <c r="AG81"/>
  <c r="AH67"/>
  <c r="AG67"/>
  <c r="AH75"/>
  <c r="AG75"/>
  <c r="AG64"/>
  <c r="AH64"/>
  <c r="AF64"/>
  <c r="AG68"/>
  <c r="AH68"/>
  <c r="AF68"/>
  <c r="AG72"/>
  <c r="AH72"/>
  <c r="AF72"/>
  <c r="AG76"/>
  <c r="AH76"/>
  <c r="AF76"/>
  <c r="AG80"/>
  <c r="AH80"/>
  <c r="AF80"/>
  <c r="AG66"/>
  <c r="AH66"/>
  <c r="AF66"/>
  <c r="AG70"/>
  <c r="AH70"/>
  <c r="AF70"/>
  <c r="AG74"/>
  <c r="AH74"/>
  <c r="AF74"/>
  <c r="AG78"/>
  <c r="AH78"/>
  <c r="AF78"/>
  <c r="AF62"/>
  <c r="AG62"/>
  <c r="N12" l="1"/>
  <c r="R12" s="1"/>
  <c r="N8"/>
  <c r="R8" s="1"/>
  <c r="N13"/>
  <c r="R13" s="1"/>
  <c r="N9"/>
  <c r="R9" s="1"/>
  <c r="N10"/>
  <c r="R10" s="1"/>
  <c r="N6"/>
  <c r="R6" s="1"/>
  <c r="N11"/>
  <c r="R11" s="1"/>
  <c r="N7"/>
  <c r="R7" s="1"/>
  <c r="N5"/>
  <c r="R5" s="1"/>
  <c r="C17"/>
  <c r="G17" s="1"/>
  <c r="C9"/>
  <c r="G9" s="1"/>
  <c r="C19"/>
  <c r="G19" s="1"/>
  <c r="C11"/>
  <c r="G11" s="1"/>
  <c r="C18"/>
  <c r="G18" s="1"/>
  <c r="C10"/>
  <c r="G10" s="1"/>
  <c r="C24"/>
  <c r="G24" s="1"/>
  <c r="C16"/>
  <c r="G16" s="1"/>
  <c r="C8"/>
  <c r="G8" s="1"/>
  <c r="C22"/>
  <c r="G22" s="1"/>
  <c r="C14"/>
  <c r="G14" s="1"/>
  <c r="C6"/>
  <c r="G6" s="1"/>
  <c r="C20"/>
  <c r="G20" s="1"/>
  <c r="C12"/>
  <c r="G12" s="1"/>
  <c r="C5"/>
  <c r="G5" s="1"/>
  <c r="C21"/>
  <c r="G21" s="1"/>
  <c r="C13"/>
  <c r="G13" s="1"/>
  <c r="C23"/>
  <c r="G23" s="1"/>
  <c r="C15"/>
  <c r="G15" s="1"/>
  <c r="C7"/>
  <c r="G7" s="1"/>
  <c r="R15" l="1"/>
  <c r="G26"/>
  <c r="J14" l="1"/>
  <c r="L28" s="1"/>
</calcChain>
</file>

<file path=xl/sharedStrings.xml><?xml version="1.0" encoding="utf-8"?>
<sst xmlns="http://schemas.openxmlformats.org/spreadsheetml/2006/main" count="87" uniqueCount="71">
  <si>
    <t>Jupiler</t>
  </si>
  <si>
    <t>SNCB</t>
  </si>
  <si>
    <t>prix</t>
  </si>
  <si>
    <t>taux</t>
  </si>
  <si>
    <t>durée</t>
  </si>
  <si>
    <t>Belfius</t>
  </si>
  <si>
    <t>Apple</t>
  </si>
  <si>
    <t>GSK</t>
  </si>
  <si>
    <t>Samsung</t>
  </si>
  <si>
    <t>Sony</t>
  </si>
  <si>
    <t>Walt Disney</t>
  </si>
  <si>
    <t>Delhaize</t>
  </si>
  <si>
    <t>Nestlé</t>
  </si>
  <si>
    <t>Coca-cola</t>
  </si>
  <si>
    <t>Facebook</t>
  </si>
  <si>
    <t>Nokia</t>
  </si>
  <si>
    <t>Bic</t>
  </si>
  <si>
    <t>Pizza Hut</t>
  </si>
  <si>
    <t>Quick</t>
  </si>
  <si>
    <t>Aperture Science</t>
  </si>
  <si>
    <t>UCL</t>
  </si>
  <si>
    <t>Tec</t>
  </si>
  <si>
    <t>Microsoft</t>
  </si>
  <si>
    <t>Acer</t>
  </si>
  <si>
    <t>Ubisoft</t>
  </si>
  <si>
    <t>Porsche</t>
  </si>
  <si>
    <t>BMW</t>
  </si>
  <si>
    <t>G-Star</t>
  </si>
  <si>
    <t>Quechua</t>
  </si>
  <si>
    <t>France télévision</t>
  </si>
  <si>
    <t>Whiskas</t>
  </si>
  <si>
    <t>Universalis</t>
  </si>
  <si>
    <t>acheté</t>
  </si>
  <si>
    <t>heure d'achat</t>
  </si>
  <si>
    <t>montant d'achat:</t>
  </si>
  <si>
    <t xml:space="preserve">durée </t>
  </si>
  <si>
    <t>Argent restant :</t>
  </si>
  <si>
    <t>Argent gagné:</t>
  </si>
  <si>
    <t>minutes</t>
  </si>
  <si>
    <t>secondes</t>
  </si>
  <si>
    <t>heures</t>
  </si>
  <si>
    <t>petites actions</t>
  </si>
  <si>
    <t>grosses actions</t>
  </si>
  <si>
    <t>gain</t>
  </si>
  <si>
    <t>EPREUVES</t>
  </si>
  <si>
    <t>nombre de fois</t>
  </si>
  <si>
    <t>gain total :</t>
  </si>
  <si>
    <t xml:space="preserve">gain </t>
  </si>
  <si>
    <t>montant d'achat</t>
  </si>
  <si>
    <t xml:space="preserve">Argent gagné : </t>
  </si>
  <si>
    <t>contrôle fiscale(10%)</t>
  </si>
  <si>
    <t>crash boursier(5%)</t>
  </si>
  <si>
    <t>Perdue?</t>
  </si>
  <si>
    <t>(mettre 0,05 si handicap, laisser 0 sinon)</t>
  </si>
  <si>
    <t>(mettre 0,1 si handicap, laisser 0 sinon)</t>
  </si>
  <si>
    <t>handicap</t>
  </si>
  <si>
    <t>PAS TOUCHER</t>
  </si>
  <si>
    <t>faillite</t>
  </si>
  <si>
    <t>baisse d'investisseurs</t>
  </si>
  <si>
    <t>Mauvaise fortune</t>
  </si>
  <si>
    <t>Trop de Swag</t>
  </si>
  <si>
    <t>Délocalisation</t>
  </si>
  <si>
    <t>Corruption</t>
  </si>
  <si>
    <t>(mettre le nombre de fois que ça été acheté)</t>
  </si>
  <si>
    <t>(mettre 1 si ça a été acheté)</t>
  </si>
  <si>
    <t xml:space="preserve">total des coûts : </t>
  </si>
  <si>
    <t>ARGENT TOTAL :</t>
  </si>
  <si>
    <t>PETITES ACTIONS</t>
  </si>
  <si>
    <t>GROSSES ACTIONS</t>
  </si>
  <si>
    <t>MALUS</t>
  </si>
  <si>
    <t>ctrl :</t>
  </si>
</sst>
</file>

<file path=xl/styles.xml><?xml version="1.0" encoding="utf-8"?>
<styleSheet xmlns="http://schemas.openxmlformats.org/spreadsheetml/2006/main">
  <numFmts count="3">
    <numFmt numFmtId="164" formatCode="[$-F400]h:mm:ss\ AM/PM"/>
    <numFmt numFmtId="165" formatCode="#,##0_ ;\-#,##0\ "/>
    <numFmt numFmtId="166" formatCode="0.000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rgb="FF9C0006"/>
      <name val="Calibri"/>
      <family val="2"/>
      <scheme val="minor"/>
    </font>
    <font>
      <b/>
      <sz val="26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0">
    <xf numFmtId="0" fontId="0" fillId="0" borderId="0"/>
    <xf numFmtId="0" fontId="2" fillId="2" borderId="0" applyNumberFormat="0" applyBorder="0" applyAlignment="0" applyProtection="0"/>
    <xf numFmtId="0" fontId="3" fillId="3" borderId="1" applyNumberFormat="0" applyAlignment="0" applyProtection="0"/>
    <xf numFmtId="0" fontId="4" fillId="4" borderId="2" applyNumberFormat="0" applyAlignment="0" applyProtection="0"/>
    <xf numFmtId="0" fontId="5" fillId="4" borderId="1" applyNumberFormat="0" applyAlignment="0" applyProtection="0"/>
    <xf numFmtId="0" fontId="6" fillId="5" borderId="4" applyNumberFormat="0" applyAlignment="0" applyProtection="0"/>
    <xf numFmtId="0" fontId="7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0" fillId="0" borderId="0" applyNumberFormat="0" applyFill="0" applyBorder="0" applyAlignment="0" applyProtection="0"/>
  </cellStyleXfs>
  <cellXfs count="28">
    <xf numFmtId="0" fontId="0" fillId="0" borderId="0" xfId="0"/>
    <xf numFmtId="22" fontId="0" fillId="0" borderId="0" xfId="0" applyNumberFormat="1"/>
    <xf numFmtId="0" fontId="2" fillId="2" borderId="0" xfId="1"/>
    <xf numFmtId="3" fontId="0" fillId="0" borderId="0" xfId="0" applyNumberFormat="1"/>
    <xf numFmtId="0" fontId="3" fillId="3" borderId="1" xfId="2"/>
    <xf numFmtId="164" fontId="3" fillId="3" borderId="1" xfId="2" applyNumberFormat="1"/>
    <xf numFmtId="165" fontId="0" fillId="0" borderId="0" xfId="0" applyNumberFormat="1"/>
    <xf numFmtId="0" fontId="7" fillId="6" borderId="0" xfId="6"/>
    <xf numFmtId="0" fontId="4" fillId="4" borderId="2" xfId="3"/>
    <xf numFmtId="3" fontId="4" fillId="4" borderId="2" xfId="3" applyNumberFormat="1"/>
    <xf numFmtId="166" fontId="0" fillId="0" borderId="0" xfId="0" applyNumberFormat="1"/>
    <xf numFmtId="0" fontId="5" fillId="4" borderId="1" xfId="4"/>
    <xf numFmtId="0" fontId="2" fillId="2" borderId="5" xfId="1" applyBorder="1"/>
    <xf numFmtId="164" fontId="2" fillId="2" borderId="5" xfId="1" applyNumberFormat="1" applyBorder="1"/>
    <xf numFmtId="0" fontId="2" fillId="2" borderId="5" xfId="1" applyNumberFormat="1" applyBorder="1"/>
    <xf numFmtId="0" fontId="6" fillId="5" borderId="4" xfId="5"/>
    <xf numFmtId="165" fontId="6" fillId="5" borderId="4" xfId="5" applyNumberFormat="1"/>
    <xf numFmtId="22" fontId="1" fillId="8" borderId="4" xfId="8" applyNumberFormat="1" applyBorder="1"/>
    <xf numFmtId="165" fontId="5" fillId="4" borderId="1" xfId="4" applyNumberFormat="1"/>
    <xf numFmtId="3" fontId="5" fillId="4" borderId="1" xfId="4" applyNumberFormat="1"/>
    <xf numFmtId="0" fontId="1" fillId="7" borderId="3" xfId="7" applyBorder="1"/>
    <xf numFmtId="0" fontId="1" fillId="7" borderId="0" xfId="7"/>
    <xf numFmtId="2" fontId="2" fillId="2" borderId="1" xfId="1" applyNumberFormat="1" applyBorder="1"/>
    <xf numFmtId="0" fontId="8" fillId="2" borderId="0" xfId="1" applyFont="1"/>
    <xf numFmtId="0" fontId="9" fillId="5" borderId="4" xfId="5" applyFont="1"/>
    <xf numFmtId="165" fontId="9" fillId="5" borderId="4" xfId="5" applyNumberFormat="1" applyFont="1"/>
    <xf numFmtId="0" fontId="10" fillId="0" borderId="0" xfId="9"/>
    <xf numFmtId="20" fontId="0" fillId="0" borderId="0" xfId="0" applyNumberFormat="1"/>
  </cellXfs>
  <cellStyles count="10">
    <cellStyle name="40 % - Accent3" xfId="7" builtinId="39"/>
    <cellStyle name="40 % - Accent4" xfId="8" builtinId="43"/>
    <cellStyle name="Accent1" xfId="6" builtinId="29"/>
    <cellStyle name="Calcul" xfId="4" builtinId="22"/>
    <cellStyle name="Entrée" xfId="2" builtinId="20"/>
    <cellStyle name="Insatisfaisant" xfId="1" builtinId="27"/>
    <cellStyle name="Normal" xfId="0" builtinId="0"/>
    <cellStyle name="Sortie" xfId="3" builtinId="21"/>
    <cellStyle name="Texte explicatif" xfId="9" builtinId="53"/>
    <cellStyle name="Vérification" xfId="5" builtinId="2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82"/>
  <sheetViews>
    <sheetView tabSelected="1" zoomScale="85" zoomScaleNormal="85" workbookViewId="0">
      <selection activeCell="J24" sqref="J24"/>
    </sheetView>
  </sheetViews>
  <sheetFormatPr baseColWidth="10" defaultRowHeight="15"/>
  <cols>
    <col min="1" max="1" width="16.7109375" bestFit="1" customWidth="1"/>
    <col min="2" max="2" width="8" customWidth="1"/>
    <col min="3" max="4" width="9.140625" customWidth="1"/>
    <col min="5" max="5" width="8.140625" customWidth="1"/>
    <col min="6" max="6" width="14.5703125" customWidth="1"/>
    <col min="7" max="7" width="15.42578125" customWidth="1"/>
    <col min="8" max="8" width="4.5703125" customWidth="1"/>
    <col min="9" max="9" width="15.5703125" customWidth="1"/>
    <col min="10" max="10" width="13.85546875" customWidth="1"/>
    <col min="11" max="11" width="4.7109375" customWidth="1"/>
    <col min="12" max="12" width="27.42578125" customWidth="1"/>
    <col min="13" max="13" width="9.42578125" customWidth="1"/>
    <col min="14" max="14" width="14.7109375" customWidth="1"/>
    <col min="15" max="15" width="9.42578125" customWidth="1"/>
    <col min="17" max="17" width="14.140625" customWidth="1"/>
    <col min="42" max="42" width="16.5703125" customWidth="1"/>
  </cols>
  <sheetData>
    <row r="1" spans="1:18" ht="16.5" thickTop="1" thickBot="1">
      <c r="A1" s="17">
        <f ca="1">NOW()</f>
        <v>42084.545948263891</v>
      </c>
      <c r="C1" s="1"/>
    </row>
    <row r="2" spans="1:18" ht="15.75" thickTop="1"/>
    <row r="3" spans="1:18" ht="15.75" thickBot="1">
      <c r="A3" s="7" t="s">
        <v>67</v>
      </c>
      <c r="B3" s="20" t="s">
        <v>2</v>
      </c>
      <c r="C3" s="20" t="s">
        <v>3</v>
      </c>
      <c r="D3" s="20" t="s">
        <v>32</v>
      </c>
      <c r="E3" s="20" t="s">
        <v>52</v>
      </c>
      <c r="F3" s="20" t="s">
        <v>33</v>
      </c>
      <c r="G3" s="20" t="s">
        <v>43</v>
      </c>
      <c r="I3" s="7" t="s">
        <v>44</v>
      </c>
      <c r="L3" s="7" t="s">
        <v>68</v>
      </c>
      <c r="M3" s="20" t="s">
        <v>2</v>
      </c>
      <c r="N3" s="20" t="s">
        <v>3</v>
      </c>
      <c r="O3" s="20" t="s">
        <v>32</v>
      </c>
      <c r="P3" s="20" t="s">
        <v>52</v>
      </c>
      <c r="Q3" s="20" t="s">
        <v>33</v>
      </c>
      <c r="R3" s="20" t="s">
        <v>47</v>
      </c>
    </row>
    <row r="4" spans="1:18" ht="15.75" thickTop="1">
      <c r="F4" t="s">
        <v>70</v>
      </c>
      <c r="I4" s="8" t="s">
        <v>43</v>
      </c>
      <c r="J4" s="8" t="s">
        <v>45</v>
      </c>
      <c r="Q4" t="s">
        <v>70</v>
      </c>
    </row>
    <row r="5" spans="1:18">
      <c r="A5" s="21" t="s">
        <v>0</v>
      </c>
      <c r="B5" s="3">
        <v>6000</v>
      </c>
      <c r="C5" s="10">
        <f t="shared" ref="C5:C24" ca="1" si="0">0.4+((AH62+AG62*60+AF62*3600)/10000)</f>
        <v>0.4</v>
      </c>
      <c r="D5" s="4">
        <v>0</v>
      </c>
      <c r="E5" s="4">
        <v>0</v>
      </c>
      <c r="F5" s="5"/>
      <c r="G5" s="6">
        <f t="shared" ref="G5:G24" ca="1" si="1">C5*B5*D5-E5*B5</f>
        <v>0</v>
      </c>
      <c r="I5" s="9"/>
      <c r="J5" s="11"/>
      <c r="L5" s="21" t="s">
        <v>25</v>
      </c>
      <c r="M5" s="3">
        <v>100000</v>
      </c>
      <c r="N5" s="10">
        <f ca="1">0.5+((AL62*3600+AM62*60+AN62)/5000)</f>
        <v>0.5</v>
      </c>
      <c r="O5" s="4">
        <v>0</v>
      </c>
      <c r="P5" s="4">
        <v>0</v>
      </c>
      <c r="Q5" s="5"/>
      <c r="R5" s="3">
        <f ca="1">N5*M5*O5-P5*M5</f>
        <v>0</v>
      </c>
    </row>
    <row r="6" spans="1:18">
      <c r="A6" s="21" t="s">
        <v>7</v>
      </c>
      <c r="B6" s="3">
        <v>7000</v>
      </c>
      <c r="C6" s="10">
        <f t="shared" ca="1" si="0"/>
        <v>0.4</v>
      </c>
      <c r="D6" s="4">
        <v>0</v>
      </c>
      <c r="E6" s="4">
        <v>0</v>
      </c>
      <c r="F6" s="5"/>
      <c r="G6" s="6">
        <f t="shared" ca="1" si="1"/>
        <v>0</v>
      </c>
      <c r="I6" s="9">
        <v>80000</v>
      </c>
      <c r="J6" s="4"/>
      <c r="L6" s="21" t="s">
        <v>24</v>
      </c>
      <c r="M6" s="3">
        <v>110000</v>
      </c>
      <c r="N6" s="10">
        <f ca="1">0.5+((AL63*3600+AM63*60+AN63)/5000)</f>
        <v>0.5</v>
      </c>
      <c r="O6" s="4">
        <v>0</v>
      </c>
      <c r="P6" s="4">
        <v>0</v>
      </c>
      <c r="Q6" s="5"/>
      <c r="R6" s="3">
        <f t="shared" ref="R6:R13" ca="1" si="2">N6*M6*O6-P6*M6</f>
        <v>0</v>
      </c>
    </row>
    <row r="7" spans="1:18">
      <c r="A7" s="21" t="s">
        <v>27</v>
      </c>
      <c r="B7" s="3">
        <v>8000</v>
      </c>
      <c r="C7" s="10">
        <f t="shared" ca="1" si="0"/>
        <v>0.4</v>
      </c>
      <c r="D7" s="4">
        <v>0</v>
      </c>
      <c r="E7" s="4">
        <v>0</v>
      </c>
      <c r="F7" s="5"/>
      <c r="G7" s="6">
        <f t="shared" ca="1" si="1"/>
        <v>0</v>
      </c>
      <c r="I7" s="9">
        <v>40000</v>
      </c>
      <c r="J7" s="4">
        <v>0</v>
      </c>
      <c r="L7" s="21" t="s">
        <v>18</v>
      </c>
      <c r="M7" s="3">
        <v>120000</v>
      </c>
      <c r="N7" s="10">
        <f ca="1">0.5+((AL64*3600+AM64*60+AN64)/5000)</f>
        <v>0.5</v>
      </c>
      <c r="O7" s="4">
        <v>0</v>
      </c>
      <c r="P7" s="4">
        <v>0</v>
      </c>
      <c r="Q7" s="5"/>
      <c r="R7" s="3">
        <f t="shared" ca="1" si="2"/>
        <v>0</v>
      </c>
    </row>
    <row r="8" spans="1:18">
      <c r="A8" s="21" t="s">
        <v>26</v>
      </c>
      <c r="B8" s="3">
        <v>9000</v>
      </c>
      <c r="C8" s="10">
        <f t="shared" ca="1" si="0"/>
        <v>0.4</v>
      </c>
      <c r="D8" s="4">
        <v>0</v>
      </c>
      <c r="E8" s="4">
        <v>0</v>
      </c>
      <c r="F8" s="5"/>
      <c r="G8" s="6">
        <f t="shared" ca="1" si="1"/>
        <v>0</v>
      </c>
      <c r="I8" s="9">
        <v>20000</v>
      </c>
      <c r="J8" s="4">
        <v>0</v>
      </c>
      <c r="L8" s="21" t="s">
        <v>6</v>
      </c>
      <c r="M8" s="3">
        <v>130000</v>
      </c>
      <c r="N8" s="10">
        <f ca="1">0.5+((AL65*3600+AM65*60+AN65)/5000)</f>
        <v>0.5</v>
      </c>
      <c r="O8" s="4">
        <v>0</v>
      </c>
      <c r="P8" s="4">
        <v>0</v>
      </c>
      <c r="Q8" s="5"/>
      <c r="R8" s="3">
        <f t="shared" ca="1" si="2"/>
        <v>0</v>
      </c>
    </row>
    <row r="9" spans="1:18">
      <c r="A9" s="21" t="s">
        <v>23</v>
      </c>
      <c r="B9" s="3">
        <v>10000</v>
      </c>
      <c r="C9" s="10">
        <f t="shared" ca="1" si="0"/>
        <v>0.4</v>
      </c>
      <c r="D9" s="4">
        <v>0</v>
      </c>
      <c r="E9" s="4">
        <v>0</v>
      </c>
      <c r="F9" s="5"/>
      <c r="G9" s="6">
        <f t="shared" ca="1" si="1"/>
        <v>0</v>
      </c>
      <c r="I9" s="9">
        <v>10000</v>
      </c>
      <c r="J9" s="4"/>
      <c r="L9" s="21" t="s">
        <v>22</v>
      </c>
      <c r="M9" s="3">
        <v>140000</v>
      </c>
      <c r="N9" s="10">
        <f ca="1">0.5+((AL66*3600+AM66*60+AN66)/5000)</f>
        <v>0.5</v>
      </c>
      <c r="O9" s="4">
        <v>0</v>
      </c>
      <c r="P9" s="4">
        <v>0</v>
      </c>
      <c r="Q9" s="5"/>
      <c r="R9" s="3">
        <f t="shared" ca="1" si="2"/>
        <v>0</v>
      </c>
    </row>
    <row r="10" spans="1:18">
      <c r="A10" s="21" t="s">
        <v>21</v>
      </c>
      <c r="B10" s="3">
        <v>12000</v>
      </c>
      <c r="C10" s="10">
        <f t="shared" ca="1" si="0"/>
        <v>0.4</v>
      </c>
      <c r="D10" s="4">
        <v>0</v>
      </c>
      <c r="E10" s="4">
        <v>0</v>
      </c>
      <c r="F10" s="5"/>
      <c r="G10" s="6">
        <f t="shared" ca="1" si="1"/>
        <v>0</v>
      </c>
      <c r="I10" s="8"/>
      <c r="J10" s="8"/>
      <c r="L10" s="21" t="s">
        <v>8</v>
      </c>
      <c r="M10" s="3">
        <v>150000</v>
      </c>
      <c r="N10" s="10">
        <f ca="1">0.5+((AL67*3600+AM67*60+AN67)/5000)</f>
        <v>0.5</v>
      </c>
      <c r="O10" s="4">
        <v>0</v>
      </c>
      <c r="P10" s="4">
        <v>0</v>
      </c>
      <c r="Q10" s="5"/>
      <c r="R10" s="3">
        <f t="shared" ca="1" si="2"/>
        <v>0</v>
      </c>
    </row>
    <row r="11" spans="1:18">
      <c r="A11" s="21" t="s">
        <v>20</v>
      </c>
      <c r="B11" s="3">
        <v>14000</v>
      </c>
      <c r="C11" s="10">
        <f t="shared" ca="1" si="0"/>
        <v>0.4</v>
      </c>
      <c r="D11" s="4">
        <v>0</v>
      </c>
      <c r="E11" s="4">
        <v>0</v>
      </c>
      <c r="F11" s="5"/>
      <c r="G11" s="6">
        <f t="shared" ca="1" si="1"/>
        <v>0</v>
      </c>
      <c r="I11" s="8" t="s">
        <v>46</v>
      </c>
      <c r="J11" s="8">
        <f>SUM(J6*I6, J7*I7, J8*I8, J9*I9,)</f>
        <v>0</v>
      </c>
      <c r="L11" s="21" t="s">
        <v>9</v>
      </c>
      <c r="M11" s="3">
        <v>200000</v>
      </c>
      <c r="N11" s="10">
        <f ca="1">0.5+((AL68*3600+AM68*60+AN68)/5000)</f>
        <v>0.5</v>
      </c>
      <c r="O11" s="4">
        <v>0</v>
      </c>
      <c r="P11" s="4">
        <v>0</v>
      </c>
      <c r="Q11" s="5"/>
      <c r="R11" s="3">
        <f t="shared" ca="1" si="2"/>
        <v>0</v>
      </c>
    </row>
    <row r="12" spans="1:18">
      <c r="A12" s="21" t="s">
        <v>17</v>
      </c>
      <c r="B12" s="3">
        <v>16000</v>
      </c>
      <c r="C12" s="10">
        <f t="shared" ca="1" si="0"/>
        <v>0.4</v>
      </c>
      <c r="D12" s="4">
        <v>0</v>
      </c>
      <c r="E12" s="4">
        <v>0</v>
      </c>
      <c r="F12" s="5"/>
      <c r="G12" s="6">
        <f t="shared" ca="1" si="1"/>
        <v>0</v>
      </c>
      <c r="L12" s="21" t="s">
        <v>13</v>
      </c>
      <c r="M12" s="3">
        <v>500000</v>
      </c>
      <c r="N12" s="10">
        <f ca="1">0.5+((AL69*3600+AM69*60+AN69)/5000)</f>
        <v>0.5</v>
      </c>
      <c r="O12" s="4">
        <v>0</v>
      </c>
      <c r="P12" s="4">
        <v>0</v>
      </c>
      <c r="Q12" s="5"/>
      <c r="R12" s="3">
        <f t="shared" ca="1" si="2"/>
        <v>0</v>
      </c>
    </row>
    <row r="13" spans="1:18" ht="15.75" thickBot="1">
      <c r="A13" s="21" t="s">
        <v>16</v>
      </c>
      <c r="B13" s="3">
        <v>18000</v>
      </c>
      <c r="C13" s="10">
        <f t="shared" ca="1" si="0"/>
        <v>0.4</v>
      </c>
      <c r="D13" s="4">
        <v>0</v>
      </c>
      <c r="E13" s="4">
        <v>0</v>
      </c>
      <c r="F13" s="5"/>
      <c r="G13" s="6">
        <f t="shared" ca="1" si="1"/>
        <v>0</v>
      </c>
      <c r="L13" s="21" t="s">
        <v>19</v>
      </c>
      <c r="M13" s="3">
        <v>1000000</v>
      </c>
      <c r="N13" s="10">
        <f ca="1">0.5+((AL70*3600+AM70*60+AN70)/5000)</f>
        <v>0.5</v>
      </c>
      <c r="O13" s="4">
        <v>0</v>
      </c>
      <c r="P13" s="4">
        <v>0</v>
      </c>
      <c r="Q13" s="5"/>
      <c r="R13" s="3">
        <f t="shared" ca="1" si="2"/>
        <v>0</v>
      </c>
    </row>
    <row r="14" spans="1:18" ht="16.5" thickTop="1" thickBot="1">
      <c r="A14" s="21" t="s">
        <v>15</v>
      </c>
      <c r="B14" s="3">
        <v>20000</v>
      </c>
      <c r="C14" s="10">
        <f t="shared" ca="1" si="0"/>
        <v>0.4</v>
      </c>
      <c r="D14" s="4">
        <v>0</v>
      </c>
      <c r="E14" s="4">
        <v>0</v>
      </c>
      <c r="F14" s="5"/>
      <c r="G14" s="6">
        <f t="shared" ca="1" si="1"/>
        <v>0</v>
      </c>
      <c r="I14" s="15" t="s">
        <v>36</v>
      </c>
      <c r="J14" s="16">
        <f ca="1">J11-B26-M15+G26+R15-M26</f>
        <v>0</v>
      </c>
    </row>
    <row r="15" spans="1:18" ht="15.75" thickTop="1">
      <c r="A15" s="21" t="s">
        <v>1</v>
      </c>
      <c r="B15" s="3">
        <v>25000</v>
      </c>
      <c r="C15" s="10">
        <f t="shared" ca="1" si="0"/>
        <v>0.4</v>
      </c>
      <c r="D15" s="4">
        <v>0</v>
      </c>
      <c r="E15" s="4">
        <v>0</v>
      </c>
      <c r="F15" s="5"/>
      <c r="G15" s="6">
        <f t="shared" ca="1" si="1"/>
        <v>0</v>
      </c>
      <c r="L15" s="11" t="s">
        <v>34</v>
      </c>
      <c r="M15" s="11">
        <f>SUM(AO62:AO70)</f>
        <v>0</v>
      </c>
      <c r="Q15" s="11" t="s">
        <v>49</v>
      </c>
      <c r="R15" s="19">
        <f ca="1">SUM(R5:R13)*AK73*AK74</f>
        <v>0</v>
      </c>
    </row>
    <row r="16" spans="1:18">
      <c r="A16" s="21" t="s">
        <v>11</v>
      </c>
      <c r="B16" s="3">
        <v>30000</v>
      </c>
      <c r="C16" s="10">
        <f t="shared" ca="1" si="0"/>
        <v>0.4</v>
      </c>
      <c r="D16" s="4">
        <v>0</v>
      </c>
      <c r="E16" s="4">
        <v>0</v>
      </c>
      <c r="F16" s="5"/>
      <c r="G16" s="6">
        <f t="shared" ca="1" si="1"/>
        <v>0</v>
      </c>
    </row>
    <row r="17" spans="1:14">
      <c r="A17" s="21" t="s">
        <v>10</v>
      </c>
      <c r="B17" s="3">
        <v>35000</v>
      </c>
      <c r="C17" s="10">
        <f t="shared" ca="1" si="0"/>
        <v>0.4</v>
      </c>
      <c r="D17" s="4">
        <v>0</v>
      </c>
      <c r="E17" s="4">
        <v>0</v>
      </c>
      <c r="F17" s="5"/>
      <c r="G17" s="6">
        <f t="shared" ca="1" si="1"/>
        <v>0</v>
      </c>
      <c r="K17" s="7" t="s">
        <v>69</v>
      </c>
      <c r="L17" s="7"/>
    </row>
    <row r="18" spans="1:14">
      <c r="A18" s="21" t="s">
        <v>14</v>
      </c>
      <c r="B18" s="3">
        <v>40000</v>
      </c>
      <c r="C18" s="10">
        <f t="shared" ca="1" si="0"/>
        <v>0.4</v>
      </c>
      <c r="D18" s="4">
        <v>0</v>
      </c>
      <c r="E18" s="4">
        <v>0</v>
      </c>
      <c r="F18" s="5"/>
      <c r="G18" s="6">
        <f t="shared" ca="1" si="1"/>
        <v>0</v>
      </c>
      <c r="K18" s="11" t="s">
        <v>51</v>
      </c>
      <c r="L18" s="11"/>
      <c r="M18" s="4"/>
      <c r="N18" s="26" t="s">
        <v>53</v>
      </c>
    </row>
    <row r="19" spans="1:14">
      <c r="A19" s="21" t="s">
        <v>12</v>
      </c>
      <c r="B19" s="3">
        <v>45000</v>
      </c>
      <c r="C19" s="10">
        <f t="shared" ca="1" si="0"/>
        <v>0.4</v>
      </c>
      <c r="D19" s="4">
        <v>0</v>
      </c>
      <c r="E19" s="4">
        <v>0</v>
      </c>
      <c r="F19" s="5"/>
      <c r="G19" s="6">
        <f t="shared" ca="1" si="1"/>
        <v>0</v>
      </c>
      <c r="K19" s="11" t="s">
        <v>50</v>
      </c>
      <c r="L19" s="11"/>
      <c r="M19" s="4"/>
      <c r="N19" s="26" t="s">
        <v>54</v>
      </c>
    </row>
    <row r="20" spans="1:14">
      <c r="A20" s="21" t="s">
        <v>5</v>
      </c>
      <c r="B20" s="3">
        <v>50000</v>
      </c>
      <c r="C20" s="10">
        <f t="shared" ca="1" si="0"/>
        <v>0.4</v>
      </c>
      <c r="D20" s="4">
        <v>0</v>
      </c>
      <c r="E20" s="4">
        <v>0</v>
      </c>
      <c r="F20" s="5"/>
      <c r="G20" s="6">
        <f t="shared" ca="1" si="1"/>
        <v>0</v>
      </c>
      <c r="K20" s="11" t="s">
        <v>57</v>
      </c>
      <c r="L20" s="11"/>
      <c r="M20" s="4"/>
      <c r="N20" s="26" t="s">
        <v>63</v>
      </c>
    </row>
    <row r="21" spans="1:14">
      <c r="A21" s="21" t="s">
        <v>28</v>
      </c>
      <c r="B21" s="3">
        <v>55000</v>
      </c>
      <c r="C21" s="10">
        <f t="shared" ca="1" si="0"/>
        <v>0.4</v>
      </c>
      <c r="D21" s="4">
        <v>0</v>
      </c>
      <c r="E21" s="4">
        <v>0</v>
      </c>
      <c r="F21" s="5"/>
      <c r="G21" s="6">
        <f t="shared" ca="1" si="1"/>
        <v>0</v>
      </c>
      <c r="K21" s="11" t="s">
        <v>58</v>
      </c>
      <c r="L21" s="11"/>
      <c r="M21" s="4"/>
      <c r="N21" s="26" t="s">
        <v>63</v>
      </c>
    </row>
    <row r="22" spans="1:14">
      <c r="A22" s="21" t="s">
        <v>29</v>
      </c>
      <c r="B22" s="3">
        <v>60000</v>
      </c>
      <c r="C22" s="10">
        <f t="shared" ca="1" si="0"/>
        <v>0.4</v>
      </c>
      <c r="D22" s="4">
        <v>0</v>
      </c>
      <c r="E22" s="4">
        <v>0</v>
      </c>
      <c r="F22" s="5"/>
      <c r="G22" s="6">
        <f t="shared" ca="1" si="1"/>
        <v>0</v>
      </c>
      <c r="K22" s="11" t="s">
        <v>59</v>
      </c>
      <c r="L22" s="11"/>
      <c r="M22" s="4"/>
      <c r="N22" s="26" t="s">
        <v>63</v>
      </c>
    </row>
    <row r="23" spans="1:14">
      <c r="A23" s="21" t="s">
        <v>30</v>
      </c>
      <c r="B23" s="3">
        <v>60000</v>
      </c>
      <c r="C23" s="10">
        <f t="shared" ca="1" si="0"/>
        <v>0.4</v>
      </c>
      <c r="D23" s="4">
        <v>0</v>
      </c>
      <c r="E23" s="4">
        <v>0</v>
      </c>
      <c r="F23" s="5"/>
      <c r="G23" s="6">
        <f t="shared" ca="1" si="1"/>
        <v>0</v>
      </c>
      <c r="K23" s="11" t="s">
        <v>60</v>
      </c>
      <c r="L23" s="11"/>
      <c r="M23" s="4"/>
      <c r="N23" s="26" t="s">
        <v>64</v>
      </c>
    </row>
    <row r="24" spans="1:14">
      <c r="A24" s="21" t="s">
        <v>31</v>
      </c>
      <c r="B24" s="3">
        <v>65000</v>
      </c>
      <c r="C24" s="10">
        <f t="shared" ca="1" si="0"/>
        <v>0.4</v>
      </c>
      <c r="D24" s="4">
        <v>0</v>
      </c>
      <c r="E24" s="4">
        <v>0</v>
      </c>
      <c r="F24" s="5"/>
      <c r="G24" s="6">
        <f t="shared" ca="1" si="1"/>
        <v>0</v>
      </c>
      <c r="K24" s="11" t="s">
        <v>61</v>
      </c>
      <c r="L24" s="11"/>
      <c r="M24" s="4"/>
      <c r="N24" s="26" t="s">
        <v>63</v>
      </c>
    </row>
    <row r="25" spans="1:14">
      <c r="K25" s="11" t="s">
        <v>62</v>
      </c>
      <c r="L25" s="11"/>
      <c r="M25" s="4"/>
      <c r="N25" s="26" t="s">
        <v>63</v>
      </c>
    </row>
    <row r="26" spans="1:14">
      <c r="A26" s="11" t="s">
        <v>34</v>
      </c>
      <c r="B26" s="11">
        <f>SUM(AI62:AI81)</f>
        <v>0</v>
      </c>
      <c r="F26" s="11" t="s">
        <v>37</v>
      </c>
      <c r="G26" s="18">
        <f ca="1">SUM(G5:G24)*AK73*AK74</f>
        <v>0</v>
      </c>
      <c r="L26" s="11" t="s">
        <v>65</v>
      </c>
      <c r="M26" s="19">
        <f>50000*M18+100000*M19+20000*M20+12000*M21+10000*M22+30000*M23+100000*M24+80000*M25</f>
        <v>0</v>
      </c>
    </row>
    <row r="27" spans="1:14" ht="15.75" thickBot="1"/>
    <row r="28" spans="1:14" ht="35.25" thickTop="1" thickBot="1">
      <c r="H28" s="24" t="s">
        <v>66</v>
      </c>
      <c r="I28" s="24"/>
      <c r="J28" s="24"/>
      <c r="K28" s="24"/>
      <c r="L28" s="25">
        <f ca="1">B26+M15+J14</f>
        <v>0</v>
      </c>
    </row>
    <row r="29" spans="1:14" ht="15.75" thickTop="1"/>
    <row r="36" spans="3:3">
      <c r="C36" s="27"/>
    </row>
    <row r="57" spans="31:41" ht="33.75">
      <c r="AK57" s="23" t="s">
        <v>56</v>
      </c>
      <c r="AL57" s="23"/>
      <c r="AM57" s="23"/>
    </row>
    <row r="60" spans="31:41">
      <c r="AE60" s="2" t="s">
        <v>41</v>
      </c>
      <c r="AF60" s="2"/>
      <c r="AG60" s="2"/>
      <c r="AH60" s="2"/>
      <c r="AK60" s="2" t="s">
        <v>42</v>
      </c>
      <c r="AL60" s="2"/>
      <c r="AM60" s="2"/>
      <c r="AN60" s="2"/>
    </row>
    <row r="61" spans="31:41">
      <c r="AE61" s="12" t="s">
        <v>35</v>
      </c>
      <c r="AF61" s="12" t="s">
        <v>40</v>
      </c>
      <c r="AG61" s="12" t="s">
        <v>38</v>
      </c>
      <c r="AH61" s="12" t="s">
        <v>39</v>
      </c>
      <c r="AI61" s="2" t="s">
        <v>48</v>
      </c>
      <c r="AK61" s="2" t="s">
        <v>4</v>
      </c>
      <c r="AL61" s="2" t="s">
        <v>40</v>
      </c>
      <c r="AM61" s="2" t="s">
        <v>38</v>
      </c>
      <c r="AN61" s="2" t="s">
        <v>39</v>
      </c>
      <c r="AO61" s="2" t="s">
        <v>48</v>
      </c>
    </row>
    <row r="62" spans="31:41">
      <c r="AE62" s="13">
        <f t="shared" ref="AE62:AE81" ca="1" si="3">($A$1-F5)*D5</f>
        <v>0</v>
      </c>
      <c r="AF62" s="14">
        <f ca="1">HOUR(AE62)</f>
        <v>0</v>
      </c>
      <c r="AG62" s="12">
        <f ca="1">MINUTE(AE62)</f>
        <v>0</v>
      </c>
      <c r="AH62" s="12">
        <f ca="1">SECOND(AE62)</f>
        <v>0</v>
      </c>
      <c r="AI62" s="2">
        <f>D5*B5</f>
        <v>0</v>
      </c>
      <c r="AK62" s="13">
        <f ca="1">($A$1-Q5)*O5</f>
        <v>0</v>
      </c>
      <c r="AL62" s="12">
        <f ca="1">HOUR(AK62)</f>
        <v>0</v>
      </c>
      <c r="AM62" s="12">
        <f ca="1">MINUTE(AK62)</f>
        <v>0</v>
      </c>
      <c r="AN62" s="12">
        <f ca="1">SECOND(AK62)</f>
        <v>0</v>
      </c>
      <c r="AO62" s="2">
        <f>O5*M5</f>
        <v>0</v>
      </c>
    </row>
    <row r="63" spans="31:41">
      <c r="AE63" s="13">
        <f t="shared" ca="1" si="3"/>
        <v>0</v>
      </c>
      <c r="AF63" s="14">
        <f t="shared" ref="AF63:AF81" ca="1" si="4">HOUR(AE63)</f>
        <v>0</v>
      </c>
      <c r="AG63" s="12">
        <f t="shared" ref="AG63:AG81" ca="1" si="5">MINUTE(AE63)</f>
        <v>0</v>
      </c>
      <c r="AH63" s="12">
        <f t="shared" ref="AH63:AH81" ca="1" si="6">SECOND(AE63)</f>
        <v>0</v>
      </c>
      <c r="AI63" s="2">
        <f>D6*B6</f>
        <v>0</v>
      </c>
      <c r="AK63" s="13">
        <f ca="1">($A$1-Q6)*O6</f>
        <v>0</v>
      </c>
      <c r="AL63" s="12">
        <f ca="1">HOUR(AK63)</f>
        <v>0</v>
      </c>
      <c r="AM63" s="12">
        <f ca="1">MINUTE(AK63)</f>
        <v>0</v>
      </c>
      <c r="AN63" s="12">
        <f ca="1">SECOND(AK63)</f>
        <v>0</v>
      </c>
      <c r="AO63" s="2">
        <f>O6*M6</f>
        <v>0</v>
      </c>
    </row>
    <row r="64" spans="31:41">
      <c r="AE64" s="13">
        <f t="shared" ca="1" si="3"/>
        <v>0</v>
      </c>
      <c r="AF64" s="14">
        <f t="shared" ca="1" si="4"/>
        <v>0</v>
      </c>
      <c r="AG64" s="12">
        <f t="shared" ca="1" si="5"/>
        <v>0</v>
      </c>
      <c r="AH64" s="12">
        <f t="shared" ca="1" si="6"/>
        <v>0</v>
      </c>
      <c r="AI64" s="2">
        <f>D7*B7</f>
        <v>0</v>
      </c>
      <c r="AK64" s="13">
        <f ca="1">($A$1-Q7)*O7</f>
        <v>0</v>
      </c>
      <c r="AL64" s="12">
        <f ca="1">HOUR(AK64)</f>
        <v>0</v>
      </c>
      <c r="AM64" s="12">
        <f ca="1">MINUTE(AK64)</f>
        <v>0</v>
      </c>
      <c r="AN64" s="12">
        <f ca="1">SECOND(AK64)</f>
        <v>0</v>
      </c>
      <c r="AO64" s="2">
        <f>O7*M7</f>
        <v>0</v>
      </c>
    </row>
    <row r="65" spans="31:41">
      <c r="AE65" s="13">
        <f t="shared" ca="1" si="3"/>
        <v>0</v>
      </c>
      <c r="AF65" s="14">
        <f t="shared" ca="1" si="4"/>
        <v>0</v>
      </c>
      <c r="AG65" s="12">
        <f t="shared" ca="1" si="5"/>
        <v>0</v>
      </c>
      <c r="AH65" s="12">
        <f t="shared" ca="1" si="6"/>
        <v>0</v>
      </c>
      <c r="AI65" s="2">
        <f>D8*B8</f>
        <v>0</v>
      </c>
      <c r="AK65" s="13">
        <f ca="1">($A$1-Q8)*O8</f>
        <v>0</v>
      </c>
      <c r="AL65" s="12">
        <f ca="1">HOUR(AK65)</f>
        <v>0</v>
      </c>
      <c r="AM65" s="12">
        <f ca="1">MINUTE(AK65)</f>
        <v>0</v>
      </c>
      <c r="AN65" s="12">
        <f ca="1">SECOND(AK65)</f>
        <v>0</v>
      </c>
      <c r="AO65" s="2">
        <f>O8*M8</f>
        <v>0</v>
      </c>
    </row>
    <row r="66" spans="31:41">
      <c r="AE66" s="13">
        <f t="shared" ca="1" si="3"/>
        <v>0</v>
      </c>
      <c r="AF66" s="14">
        <f t="shared" ca="1" si="4"/>
        <v>0</v>
      </c>
      <c r="AG66" s="12">
        <f t="shared" ca="1" si="5"/>
        <v>0</v>
      </c>
      <c r="AH66" s="12">
        <f t="shared" ca="1" si="6"/>
        <v>0</v>
      </c>
      <c r="AI66" s="2">
        <f>D9*B9</f>
        <v>0</v>
      </c>
      <c r="AK66" s="13">
        <f ca="1">($A$1-Q9)*O9</f>
        <v>0</v>
      </c>
      <c r="AL66" s="12">
        <f ca="1">HOUR(AK66)</f>
        <v>0</v>
      </c>
      <c r="AM66" s="12">
        <f ca="1">MINUTE(AK66)</f>
        <v>0</v>
      </c>
      <c r="AN66" s="12">
        <f ca="1">SECOND(AK66)</f>
        <v>0</v>
      </c>
      <c r="AO66" s="2">
        <f>O9*M9</f>
        <v>0</v>
      </c>
    </row>
    <row r="67" spans="31:41">
      <c r="AE67" s="13">
        <f t="shared" ca="1" si="3"/>
        <v>0</v>
      </c>
      <c r="AF67" s="14">
        <f t="shared" ca="1" si="4"/>
        <v>0</v>
      </c>
      <c r="AG67" s="12">
        <f t="shared" ca="1" si="5"/>
        <v>0</v>
      </c>
      <c r="AH67" s="12">
        <f t="shared" ca="1" si="6"/>
        <v>0</v>
      </c>
      <c r="AI67" s="2">
        <f>D10*B10</f>
        <v>0</v>
      </c>
      <c r="AK67" s="13">
        <f ca="1">($A$1-Q10)*O10</f>
        <v>0</v>
      </c>
      <c r="AL67" s="12">
        <f ca="1">HOUR(AK67)</f>
        <v>0</v>
      </c>
      <c r="AM67" s="12">
        <f ca="1">MINUTE(AK67)</f>
        <v>0</v>
      </c>
      <c r="AN67" s="12">
        <f ca="1">SECOND(AK67)</f>
        <v>0</v>
      </c>
      <c r="AO67" s="2">
        <f>O10*M10</f>
        <v>0</v>
      </c>
    </row>
    <row r="68" spans="31:41">
      <c r="AE68" s="13">
        <f t="shared" ca="1" si="3"/>
        <v>0</v>
      </c>
      <c r="AF68" s="14">
        <f t="shared" ca="1" si="4"/>
        <v>0</v>
      </c>
      <c r="AG68" s="12">
        <f t="shared" ca="1" si="5"/>
        <v>0</v>
      </c>
      <c r="AH68" s="12">
        <f t="shared" ca="1" si="6"/>
        <v>0</v>
      </c>
      <c r="AI68" s="2">
        <f>D11*B11</f>
        <v>0</v>
      </c>
      <c r="AK68" s="13">
        <f ca="1">($A$1-Q11)*O11</f>
        <v>0</v>
      </c>
      <c r="AL68" s="12">
        <f ca="1">HOUR(AK68)</f>
        <v>0</v>
      </c>
      <c r="AM68" s="12">
        <f ca="1">MINUTE(AK68)</f>
        <v>0</v>
      </c>
      <c r="AN68" s="12">
        <f ca="1">SECOND(AK68)</f>
        <v>0</v>
      </c>
      <c r="AO68" s="2">
        <f>O11*M11</f>
        <v>0</v>
      </c>
    </row>
    <row r="69" spans="31:41">
      <c r="AE69" s="13">
        <f t="shared" ca="1" si="3"/>
        <v>0</v>
      </c>
      <c r="AF69" s="14">
        <f t="shared" ca="1" si="4"/>
        <v>0</v>
      </c>
      <c r="AG69" s="12">
        <f t="shared" ca="1" si="5"/>
        <v>0</v>
      </c>
      <c r="AH69" s="12">
        <f t="shared" ca="1" si="6"/>
        <v>0</v>
      </c>
      <c r="AI69" s="2">
        <f>D12*B12</f>
        <v>0</v>
      </c>
      <c r="AK69" s="13">
        <f ca="1">($A$1-Q12)*O12</f>
        <v>0</v>
      </c>
      <c r="AL69" s="12">
        <f ca="1">HOUR(AK69)</f>
        <v>0</v>
      </c>
      <c r="AM69" s="12">
        <f ca="1">MINUTE(AK69)</f>
        <v>0</v>
      </c>
      <c r="AN69" s="12">
        <f ca="1">SECOND(AK69)</f>
        <v>0</v>
      </c>
      <c r="AO69" s="2">
        <f>O12*M12</f>
        <v>0</v>
      </c>
    </row>
    <row r="70" spans="31:41">
      <c r="AE70" s="13">
        <f t="shared" ca="1" si="3"/>
        <v>0</v>
      </c>
      <c r="AF70" s="14">
        <f t="shared" ca="1" si="4"/>
        <v>0</v>
      </c>
      <c r="AG70" s="12">
        <f t="shared" ca="1" si="5"/>
        <v>0</v>
      </c>
      <c r="AH70" s="12">
        <f t="shared" ca="1" si="6"/>
        <v>0</v>
      </c>
      <c r="AI70" s="2">
        <f>D13*B13</f>
        <v>0</v>
      </c>
      <c r="AK70" s="13">
        <f ca="1">($A$1-Q13)*O13</f>
        <v>0</v>
      </c>
      <c r="AL70" s="12">
        <f ca="1">HOUR(AK70)</f>
        <v>0</v>
      </c>
      <c r="AM70" s="12">
        <f ca="1">MINUTE(AK70)</f>
        <v>0</v>
      </c>
      <c r="AN70" s="12">
        <f ca="1">SECOND(AK70)</f>
        <v>0</v>
      </c>
      <c r="AO70" s="2">
        <f>O13*M13</f>
        <v>0</v>
      </c>
    </row>
    <row r="71" spans="31:41">
      <c r="AE71" s="13">
        <f t="shared" ca="1" si="3"/>
        <v>0</v>
      </c>
      <c r="AF71" s="14">
        <f t="shared" ca="1" si="4"/>
        <v>0</v>
      </c>
      <c r="AG71" s="12">
        <f t="shared" ca="1" si="5"/>
        <v>0</v>
      </c>
      <c r="AH71" s="12">
        <f t="shared" ca="1" si="6"/>
        <v>0</v>
      </c>
      <c r="AI71" s="2">
        <f>D14*B14</f>
        <v>0</v>
      </c>
    </row>
    <row r="72" spans="31:41">
      <c r="AE72" s="13">
        <f t="shared" ca="1" si="3"/>
        <v>0</v>
      </c>
      <c r="AF72" s="14">
        <f t="shared" ca="1" si="4"/>
        <v>0</v>
      </c>
      <c r="AG72" s="12">
        <f t="shared" ca="1" si="5"/>
        <v>0</v>
      </c>
      <c r="AH72" s="12">
        <f t="shared" ca="1" si="6"/>
        <v>0</v>
      </c>
      <c r="AI72" s="2">
        <f>D15*B15</f>
        <v>0</v>
      </c>
      <c r="AK72" s="2" t="s">
        <v>55</v>
      </c>
    </row>
    <row r="73" spans="31:41">
      <c r="AE73" s="13">
        <f t="shared" ca="1" si="3"/>
        <v>0</v>
      </c>
      <c r="AF73" s="14">
        <f t="shared" ca="1" si="4"/>
        <v>0</v>
      </c>
      <c r="AG73" s="12">
        <f t="shared" ca="1" si="5"/>
        <v>0</v>
      </c>
      <c r="AH73" s="12">
        <f t="shared" ca="1" si="6"/>
        <v>0</v>
      </c>
      <c r="AI73" s="2">
        <f>D16*B16</f>
        <v>0</v>
      </c>
      <c r="AK73" s="22">
        <f>1-M18</f>
        <v>1</v>
      </c>
    </row>
    <row r="74" spans="31:41">
      <c r="AE74" s="13">
        <f t="shared" ca="1" si="3"/>
        <v>0</v>
      </c>
      <c r="AF74" s="14">
        <f t="shared" ca="1" si="4"/>
        <v>0</v>
      </c>
      <c r="AG74" s="12">
        <f t="shared" ca="1" si="5"/>
        <v>0</v>
      </c>
      <c r="AH74" s="12">
        <f t="shared" ca="1" si="6"/>
        <v>0</v>
      </c>
      <c r="AI74" s="2">
        <f>D17*B17</f>
        <v>0</v>
      </c>
      <c r="AK74" s="22">
        <f>1-M19</f>
        <v>1</v>
      </c>
    </row>
    <row r="75" spans="31:41">
      <c r="AE75" s="13">
        <f t="shared" ca="1" si="3"/>
        <v>0</v>
      </c>
      <c r="AF75" s="14">
        <f t="shared" ca="1" si="4"/>
        <v>0</v>
      </c>
      <c r="AG75" s="12">
        <f t="shared" ca="1" si="5"/>
        <v>0</v>
      </c>
      <c r="AH75" s="12">
        <f t="shared" ca="1" si="6"/>
        <v>0</v>
      </c>
      <c r="AI75" s="2">
        <f>D18*B18</f>
        <v>0</v>
      </c>
    </row>
    <row r="76" spans="31:41">
      <c r="AE76" s="13">
        <f t="shared" ca="1" si="3"/>
        <v>0</v>
      </c>
      <c r="AF76" s="14">
        <f t="shared" ca="1" si="4"/>
        <v>0</v>
      </c>
      <c r="AG76" s="12">
        <f t="shared" ca="1" si="5"/>
        <v>0</v>
      </c>
      <c r="AH76" s="12">
        <f t="shared" ca="1" si="6"/>
        <v>0</v>
      </c>
      <c r="AI76" s="2">
        <f>D19*B19</f>
        <v>0</v>
      </c>
    </row>
    <row r="77" spans="31:41">
      <c r="AE77" s="13">
        <f t="shared" ca="1" si="3"/>
        <v>0</v>
      </c>
      <c r="AF77" s="14">
        <f t="shared" ca="1" si="4"/>
        <v>0</v>
      </c>
      <c r="AG77" s="12">
        <f t="shared" ca="1" si="5"/>
        <v>0</v>
      </c>
      <c r="AH77" s="12">
        <f t="shared" ca="1" si="6"/>
        <v>0</v>
      </c>
      <c r="AI77" s="2">
        <f>D20*B20</f>
        <v>0</v>
      </c>
    </row>
    <row r="78" spans="31:41">
      <c r="AE78" s="13">
        <f t="shared" ca="1" si="3"/>
        <v>0</v>
      </c>
      <c r="AF78" s="14">
        <f t="shared" ca="1" si="4"/>
        <v>0</v>
      </c>
      <c r="AG78" s="12">
        <f t="shared" ca="1" si="5"/>
        <v>0</v>
      </c>
      <c r="AH78" s="12">
        <f t="shared" ca="1" si="6"/>
        <v>0</v>
      </c>
      <c r="AI78" s="2">
        <f>D21*B21</f>
        <v>0</v>
      </c>
    </row>
    <row r="79" spans="31:41">
      <c r="AE79" s="13">
        <f t="shared" ca="1" si="3"/>
        <v>0</v>
      </c>
      <c r="AF79" s="14">
        <f t="shared" ca="1" si="4"/>
        <v>0</v>
      </c>
      <c r="AG79" s="12">
        <f t="shared" ca="1" si="5"/>
        <v>0</v>
      </c>
      <c r="AH79" s="12">
        <f t="shared" ca="1" si="6"/>
        <v>0</v>
      </c>
      <c r="AI79" s="2">
        <f>D22*B22</f>
        <v>0</v>
      </c>
    </row>
    <row r="80" spans="31:41">
      <c r="AE80" s="13">
        <f t="shared" ca="1" si="3"/>
        <v>0</v>
      </c>
      <c r="AF80" s="14">
        <f t="shared" ca="1" si="4"/>
        <v>0</v>
      </c>
      <c r="AG80" s="12">
        <f t="shared" ca="1" si="5"/>
        <v>0</v>
      </c>
      <c r="AH80" s="12">
        <f t="shared" ca="1" si="6"/>
        <v>0</v>
      </c>
      <c r="AI80" s="2">
        <f>D23*B23</f>
        <v>0</v>
      </c>
    </row>
    <row r="81" spans="31:35">
      <c r="AE81" s="13">
        <f t="shared" ca="1" si="3"/>
        <v>0</v>
      </c>
      <c r="AF81" s="14">
        <f t="shared" ca="1" si="4"/>
        <v>0</v>
      </c>
      <c r="AG81" s="12">
        <f t="shared" ca="1" si="5"/>
        <v>0</v>
      </c>
      <c r="AH81" s="12">
        <f t="shared" ca="1" si="6"/>
        <v>0</v>
      </c>
      <c r="AI81" s="2">
        <f>D24*B24</f>
        <v>0</v>
      </c>
    </row>
    <row r="82" spans="31:35">
      <c r="AI82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Benoit</cp:lastModifiedBy>
  <dcterms:created xsi:type="dcterms:W3CDTF">2015-03-18T20:28:47Z</dcterms:created>
  <dcterms:modified xsi:type="dcterms:W3CDTF">2015-03-21T12:06:15Z</dcterms:modified>
</cp:coreProperties>
</file>