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15600" windowHeight="7710"/>
  </bookViews>
  <sheets>
    <sheet name="Applications" sheetId="1" r:id="rId1"/>
    <sheet name="Fichier_source" sheetId="2" r:id="rId2"/>
    <sheet name="Aide" sheetId="3" r:id="rId3"/>
  </sheets>
  <definedNames>
    <definedName name="_xlnm._FilterDatabase" localSheetId="1" hidden="1">Fichier_source!$A$1:$Q$87</definedName>
    <definedName name="Etat">Fichier_source!$J$2:$J$4481</definedName>
    <definedName name="_xlnm.Print_Titles" localSheetId="1">Fichier_source!$1:$1</definedName>
    <definedName name="Tableau">Fichier_source!$A$1:$K$48</definedName>
    <definedName name="_xlnm.Print_Area" localSheetId="0">Applications!$A$1:$O$28</definedName>
    <definedName name="_xlnm.Print_Area" localSheetId="1">Fichier_source!$A$1:$K$84</definedName>
  </definedNames>
  <calcPr calcId="125725"/>
</workbook>
</file>

<file path=xl/calcChain.xml><?xml version="1.0" encoding="utf-8"?>
<calcChain xmlns="http://schemas.openxmlformats.org/spreadsheetml/2006/main">
  <c r="D2" i="2"/>
  <c r="B2" s="1"/>
  <c r="E2" s="1"/>
  <c r="D87"/>
  <c r="B87" s="1"/>
  <c r="E87" s="1"/>
  <c r="D4"/>
  <c r="B4" s="1"/>
  <c r="E4" s="1"/>
  <c r="D79"/>
  <c r="B79" s="1"/>
  <c r="D86"/>
  <c r="B86" s="1"/>
  <c r="D78"/>
  <c r="B78" s="1"/>
  <c r="D85"/>
  <c r="B85" s="1"/>
  <c r="D82"/>
  <c r="B82" s="1"/>
  <c r="D80"/>
  <c r="B80" s="1"/>
  <c r="D81"/>
  <c r="B81" s="1"/>
  <c r="D83"/>
  <c r="B83" s="1"/>
  <c r="D77"/>
  <c r="B77" s="1"/>
  <c r="I13" i="3"/>
  <c r="D71" i="2"/>
  <c r="B71" s="1"/>
  <c r="N71"/>
  <c r="D20"/>
  <c r="B20" s="1"/>
  <c r="N20"/>
  <c r="D10"/>
  <c r="B10" s="1"/>
  <c r="N10"/>
  <c r="D9"/>
  <c r="B9" s="1"/>
  <c r="N9"/>
  <c r="D8"/>
  <c r="B8" s="1"/>
  <c r="N8"/>
  <c r="D69"/>
  <c r="B69" s="1"/>
  <c r="N69"/>
  <c r="D67"/>
  <c r="B67" s="1"/>
  <c r="N67"/>
  <c r="D75"/>
  <c r="B75" s="1"/>
  <c r="N75"/>
  <c r="D72"/>
  <c r="B72" s="1"/>
  <c r="N72"/>
  <c r="D60"/>
  <c r="B60" s="1"/>
  <c r="N60"/>
  <c r="D59"/>
  <c r="B59" s="1"/>
  <c r="N59"/>
  <c r="D55"/>
  <c r="B55" s="1"/>
  <c r="N55"/>
  <c r="D52"/>
  <c r="B52" s="1"/>
  <c r="N52"/>
  <c r="D56"/>
  <c r="B56" s="1"/>
  <c r="N56"/>
  <c r="D63"/>
  <c r="B63" s="1"/>
  <c r="N63"/>
  <c r="D53"/>
  <c r="B53" s="1"/>
  <c r="N53"/>
  <c r="D65"/>
  <c r="B65" s="1"/>
  <c r="N65"/>
  <c r="D51"/>
  <c r="B51" s="1"/>
  <c r="N51"/>
  <c r="D58"/>
  <c r="B58" s="1"/>
  <c r="N58"/>
  <c r="D54"/>
  <c r="B54" s="1"/>
  <c r="N54"/>
  <c r="D57"/>
  <c r="B57" s="1"/>
  <c r="N57"/>
  <c r="D61"/>
  <c r="B61" s="1"/>
  <c r="N61"/>
  <c r="D64"/>
  <c r="B64" s="1"/>
  <c r="N64"/>
  <c r="D5"/>
  <c r="B5" s="1"/>
  <c r="N5"/>
  <c r="N47"/>
  <c r="N48"/>
  <c r="N49"/>
  <c r="N50"/>
  <c r="N23"/>
  <c r="N70"/>
  <c r="D46"/>
  <c r="D47"/>
  <c r="B47" s="1"/>
  <c r="E47" s="1"/>
  <c r="D48"/>
  <c r="B48" s="1"/>
  <c r="E48" s="1"/>
  <c r="D49"/>
  <c r="B49" s="1"/>
  <c r="E49" s="1"/>
  <c r="D50"/>
  <c r="B50" s="1"/>
  <c r="E50" s="1"/>
  <c r="D70"/>
  <c r="B70" s="1"/>
  <c r="E70" s="1"/>
  <c r="D23"/>
  <c r="B23" s="1"/>
  <c r="E23" s="1"/>
  <c r="D68"/>
  <c r="D73"/>
  <c r="D66"/>
  <c r="D74"/>
  <c r="D3"/>
  <c r="D62"/>
  <c r="D7"/>
  <c r="D13"/>
  <c r="D12"/>
  <c r="D84"/>
  <c r="D14"/>
  <c r="D15"/>
  <c r="D16"/>
  <c r="D17"/>
  <c r="D18"/>
  <c r="D19"/>
  <c r="D76"/>
  <c r="D11"/>
  <c r="D6"/>
  <c r="D21"/>
  <c r="D22"/>
  <c r="D30"/>
  <c r="D45"/>
  <c r="D32"/>
  <c r="D27"/>
  <c r="D44"/>
  <c r="D28"/>
  <c r="D38"/>
  <c r="D37"/>
  <c r="D43"/>
  <c r="D29"/>
  <c r="D24"/>
  <c r="B24" s="1"/>
  <c r="D33"/>
  <c r="D39"/>
  <c r="D25"/>
  <c r="D42"/>
  <c r="D34"/>
  <c r="D26"/>
  <c r="D36"/>
  <c r="D40"/>
  <c r="D35"/>
  <c r="D31"/>
  <c r="D41"/>
  <c r="J2" l="1"/>
  <c r="J87"/>
  <c r="J4"/>
  <c r="E79"/>
  <c r="J79" s="1"/>
  <c r="E86"/>
  <c r="J86" s="1"/>
  <c r="E78"/>
  <c r="J78" s="1"/>
  <c r="E85"/>
  <c r="J85" s="1"/>
  <c r="E82"/>
  <c r="J82" s="1"/>
  <c r="E80"/>
  <c r="J80" s="1"/>
  <c r="E81"/>
  <c r="J81" s="1"/>
  <c r="E83"/>
  <c r="J83" s="1"/>
  <c r="E77"/>
  <c r="J77" s="1"/>
  <c r="E71"/>
  <c r="J71" s="1"/>
  <c r="E60"/>
  <c r="J60" s="1"/>
  <c r="M60" s="1"/>
  <c r="E51"/>
  <c r="J51" s="1"/>
  <c r="L51" s="1"/>
  <c r="E56"/>
  <c r="E61"/>
  <c r="J61" s="1"/>
  <c r="L61" s="1"/>
  <c r="E53"/>
  <c r="J53" s="1"/>
  <c r="L53" s="1"/>
  <c r="E75"/>
  <c r="J75" s="1"/>
  <c r="L75" s="1"/>
  <c r="E69"/>
  <c r="J69" s="1"/>
  <c r="L69" s="1"/>
  <c r="E55"/>
  <c r="J55" s="1"/>
  <c r="L55" s="1"/>
  <c r="E57"/>
  <c r="J57" s="1"/>
  <c r="L57" s="1"/>
  <c r="E63"/>
  <c r="J63" s="1"/>
  <c r="L63" s="1"/>
  <c r="E59"/>
  <c r="J59" s="1"/>
  <c r="L59" s="1"/>
  <c r="E64"/>
  <c r="J64" s="1"/>
  <c r="L64" s="1"/>
  <c r="E54"/>
  <c r="J54" s="1"/>
  <c r="L54" s="1"/>
  <c r="E58"/>
  <c r="J58" s="1"/>
  <c r="L58" s="1"/>
  <c r="E65"/>
  <c r="J65" s="1"/>
  <c r="L65" s="1"/>
  <c r="E52"/>
  <c r="J52" s="1"/>
  <c r="L52" s="1"/>
  <c r="E72"/>
  <c r="J72" s="1"/>
  <c r="L72" s="1"/>
  <c r="E67"/>
  <c r="J67" s="1"/>
  <c r="L67" s="1"/>
  <c r="E5"/>
  <c r="J5" s="1"/>
  <c r="E8"/>
  <c r="J8" s="1"/>
  <c r="E9"/>
  <c r="J9" s="1"/>
  <c r="E10"/>
  <c r="J10" s="1"/>
  <c r="E20"/>
  <c r="J20" s="1"/>
  <c r="J70"/>
  <c r="J49"/>
  <c r="J47"/>
  <c r="J50"/>
  <c r="J48"/>
  <c r="J23"/>
  <c r="N41"/>
  <c r="B41"/>
  <c r="E41" s="1"/>
  <c r="N31"/>
  <c r="B31"/>
  <c r="E31" s="1"/>
  <c r="N35"/>
  <c r="B35"/>
  <c r="E35" s="1"/>
  <c r="N40"/>
  <c r="B40"/>
  <c r="E40" s="1"/>
  <c r="N36"/>
  <c r="B36"/>
  <c r="E36" s="1"/>
  <c r="N26"/>
  <c r="B26"/>
  <c r="E26" s="1"/>
  <c r="N34"/>
  <c r="B34"/>
  <c r="E34" s="1"/>
  <c r="N42"/>
  <c r="B42"/>
  <c r="E42" s="1"/>
  <c r="N25"/>
  <c r="B25"/>
  <c r="E25" s="1"/>
  <c r="N39"/>
  <c r="B39"/>
  <c r="E39" s="1"/>
  <c r="N33"/>
  <c r="B33"/>
  <c r="E33" s="1"/>
  <c r="N24"/>
  <c r="E24"/>
  <c r="N29"/>
  <c r="B29"/>
  <c r="E29" s="1"/>
  <c r="N43"/>
  <c r="B43"/>
  <c r="E43" s="1"/>
  <c r="N37"/>
  <c r="B37"/>
  <c r="E37" s="1"/>
  <c r="N38"/>
  <c r="B38"/>
  <c r="E38" s="1"/>
  <c r="N28"/>
  <c r="B28"/>
  <c r="E28" s="1"/>
  <c r="N44"/>
  <c r="B44"/>
  <c r="E44" s="1"/>
  <c r="N27"/>
  <c r="B27"/>
  <c r="E27" s="1"/>
  <c r="N32"/>
  <c r="B32"/>
  <c r="E32" s="1"/>
  <c r="N45"/>
  <c r="B45"/>
  <c r="E45" s="1"/>
  <c r="N30"/>
  <c r="B30"/>
  <c r="E30" s="1"/>
  <c r="N22"/>
  <c r="B22"/>
  <c r="E22" s="1"/>
  <c r="N46"/>
  <c r="B46"/>
  <c r="E46" s="1"/>
  <c r="N21"/>
  <c r="B21"/>
  <c r="E21" s="1"/>
  <c r="N6"/>
  <c r="B6"/>
  <c r="E6" s="1"/>
  <c r="N11"/>
  <c r="B11"/>
  <c r="E11" s="1"/>
  <c r="N76"/>
  <c r="B76"/>
  <c r="E76" s="1"/>
  <c r="L5" l="1"/>
  <c r="M5"/>
  <c r="J56"/>
  <c r="L56" s="1"/>
  <c r="L71"/>
  <c r="M71"/>
  <c r="L60"/>
  <c r="M61"/>
  <c r="M55"/>
  <c r="M58"/>
  <c r="M51"/>
  <c r="M52"/>
  <c r="M69"/>
  <c r="M53"/>
  <c r="M72"/>
  <c r="M65"/>
  <c r="M57"/>
  <c r="M75"/>
  <c r="M59"/>
  <c r="M63"/>
  <c r="M54"/>
  <c r="M64"/>
  <c r="M67"/>
  <c r="O37"/>
  <c r="P37"/>
  <c r="L20"/>
  <c r="M20"/>
  <c r="L10"/>
  <c r="M10"/>
  <c r="L9"/>
  <c r="M9"/>
  <c r="L8"/>
  <c r="M8"/>
  <c r="M48"/>
  <c r="L48"/>
  <c r="M49"/>
  <c r="L49"/>
  <c r="M50"/>
  <c r="L50"/>
  <c r="M47"/>
  <c r="L47"/>
  <c r="M23"/>
  <c r="L23"/>
  <c r="L70"/>
  <c r="M70"/>
  <c r="J11"/>
  <c r="L11" s="1"/>
  <c r="J6"/>
  <c r="L6" s="1"/>
  <c r="J21"/>
  <c r="L21" s="1"/>
  <c r="J22"/>
  <c r="L22" s="1"/>
  <c r="J30"/>
  <c r="L30" s="1"/>
  <c r="J32"/>
  <c r="L32" s="1"/>
  <c r="J27"/>
  <c r="L27" s="1"/>
  <c r="J44"/>
  <c r="L44" s="1"/>
  <c r="J38"/>
  <c r="L38" s="1"/>
  <c r="J37"/>
  <c r="L37" s="1"/>
  <c r="J29"/>
  <c r="L29" s="1"/>
  <c r="J39"/>
  <c r="L39" s="1"/>
  <c r="J25"/>
  <c r="L25" s="1"/>
  <c r="J34"/>
  <c r="L34" s="1"/>
  <c r="J26"/>
  <c r="L26" s="1"/>
  <c r="J40"/>
  <c r="L40" s="1"/>
  <c r="J31"/>
  <c r="L31" s="1"/>
  <c r="J41"/>
  <c r="L41" s="1"/>
  <c r="J28"/>
  <c r="L28" s="1"/>
  <c r="J43"/>
  <c r="L43" s="1"/>
  <c r="J24"/>
  <c r="L24" s="1"/>
  <c r="J33"/>
  <c r="L33" s="1"/>
  <c r="J42"/>
  <c r="L42" s="1"/>
  <c r="J36"/>
  <c r="L36" s="1"/>
  <c r="J35"/>
  <c r="L35" s="1"/>
  <c r="J76"/>
  <c r="L76" s="1"/>
  <c r="J46"/>
  <c r="L46" s="1"/>
  <c r="J45"/>
  <c r="L45" s="1"/>
  <c r="N3"/>
  <c r="B3"/>
  <c r="E3" s="1"/>
  <c r="N19"/>
  <c r="B19"/>
  <c r="E19" s="1"/>
  <c r="N18"/>
  <c r="B18"/>
  <c r="E18" s="1"/>
  <c r="N17"/>
  <c r="B17"/>
  <c r="E17" s="1"/>
  <c r="N16"/>
  <c r="B16"/>
  <c r="E16" s="1"/>
  <c r="N15"/>
  <c r="B15"/>
  <c r="E15" s="1"/>
  <c r="O23" s="1"/>
  <c r="N14"/>
  <c r="B14"/>
  <c r="E14" s="1"/>
  <c r="P14" s="1"/>
  <c r="N84"/>
  <c r="B84"/>
  <c r="E84" s="1"/>
  <c r="O56" s="1"/>
  <c r="N12"/>
  <c r="B12"/>
  <c r="E12" s="1"/>
  <c r="N13"/>
  <c r="B13"/>
  <c r="E13" s="1"/>
  <c r="O14" l="1"/>
  <c r="O84"/>
  <c r="P84"/>
  <c r="M56"/>
  <c r="P23"/>
  <c r="O55"/>
  <c r="P55"/>
  <c r="P56"/>
  <c r="P63"/>
  <c r="O63"/>
  <c r="M31"/>
  <c r="M22"/>
  <c r="M39"/>
  <c r="M38"/>
  <c r="M11"/>
  <c r="M41"/>
  <c r="M27"/>
  <c r="M6"/>
  <c r="M26"/>
  <c r="M37"/>
  <c r="M21"/>
  <c r="M34"/>
  <c r="M32"/>
  <c r="M40"/>
  <c r="M25"/>
  <c r="M29"/>
  <c r="M44"/>
  <c r="M30"/>
  <c r="J3"/>
  <c r="L3" s="1"/>
  <c r="M46"/>
  <c r="M28"/>
  <c r="M45"/>
  <c r="M76"/>
  <c r="M35"/>
  <c r="M36"/>
  <c r="M42"/>
  <c r="M33"/>
  <c r="M24"/>
  <c r="M43"/>
  <c r="N7"/>
  <c r="B7"/>
  <c r="E7" s="1"/>
  <c r="N62"/>
  <c r="B62"/>
  <c r="E62" s="1"/>
  <c r="N74"/>
  <c r="B74"/>
  <c r="E74" s="1"/>
  <c r="N66"/>
  <c r="B66"/>
  <c r="E66" s="1"/>
  <c r="N73"/>
  <c r="B73"/>
  <c r="E73" s="1"/>
  <c r="N68"/>
  <c r="B68"/>
  <c r="E68" s="1"/>
  <c r="O35" l="1"/>
  <c r="P68"/>
  <c r="O68"/>
  <c r="P35"/>
  <c r="O3"/>
  <c r="P3"/>
  <c r="O11"/>
  <c r="P11"/>
  <c r="P25"/>
  <c r="O25"/>
  <c r="P50"/>
  <c r="O50"/>
  <c r="P41"/>
  <c r="O41"/>
  <c r="P72"/>
  <c r="O72"/>
  <c r="O75"/>
  <c r="P75"/>
  <c r="P36"/>
  <c r="O36"/>
  <c r="P29"/>
  <c r="O29"/>
  <c r="P67"/>
  <c r="O67"/>
  <c r="P49"/>
  <c r="O49"/>
  <c r="O13"/>
  <c r="P13"/>
  <c r="O39"/>
  <c r="P39"/>
  <c r="O46"/>
  <c r="P46"/>
  <c r="P74"/>
  <c r="O74"/>
  <c r="O21"/>
  <c r="P21"/>
  <c r="M3"/>
  <c r="P12"/>
  <c r="O65"/>
  <c r="J62"/>
  <c r="L62" s="1"/>
  <c r="O44"/>
  <c r="P44"/>
  <c r="P59"/>
  <c r="O59"/>
  <c r="P9"/>
  <c r="O9"/>
  <c r="O69"/>
  <c r="O38"/>
  <c r="O62"/>
  <c r="O32"/>
  <c r="P62"/>
  <c r="P58"/>
  <c r="O58"/>
  <c r="P8"/>
  <c r="O8"/>
  <c r="P31"/>
  <c r="O31"/>
  <c r="P17"/>
  <c r="O17"/>
  <c r="P69"/>
  <c r="P38"/>
  <c r="O7"/>
  <c r="P7"/>
  <c r="P32"/>
  <c r="P57"/>
  <c r="O57"/>
  <c r="O71"/>
  <c r="O48"/>
  <c r="P48"/>
  <c r="P65"/>
  <c r="O40"/>
  <c r="P71"/>
  <c r="P40"/>
  <c r="J12"/>
  <c r="L12" s="1"/>
  <c r="J16"/>
  <c r="L16" s="1"/>
  <c r="J14"/>
  <c r="L14" s="1"/>
  <c r="O70"/>
  <c r="P70"/>
  <c r="P66"/>
  <c r="O66"/>
  <c r="O60"/>
  <c r="J73"/>
  <c r="L73" s="1"/>
  <c r="P60"/>
  <c r="O33"/>
  <c r="P33"/>
  <c r="J7"/>
  <c r="L7" s="1"/>
  <c r="P43"/>
  <c r="O43"/>
  <c r="O16"/>
  <c r="P16"/>
  <c r="O19"/>
  <c r="P19"/>
  <c r="P45"/>
  <c r="O45"/>
  <c r="O51"/>
  <c r="P51"/>
  <c r="P47"/>
  <c r="J66"/>
  <c r="L66" s="1"/>
  <c r="J74"/>
  <c r="L74" s="1"/>
  <c r="J17"/>
  <c r="L17" s="1"/>
  <c r="J13"/>
  <c r="L13" s="1"/>
  <c r="J19"/>
  <c r="L19" s="1"/>
  <c r="J15"/>
  <c r="L15" s="1"/>
  <c r="J18"/>
  <c r="L18" s="1"/>
  <c r="J84"/>
  <c r="L84" s="1"/>
  <c r="Q72" l="1"/>
  <c r="Q9"/>
  <c r="M19"/>
  <c r="M14"/>
  <c r="M62"/>
  <c r="J68"/>
  <c r="L68" s="1"/>
  <c r="O12"/>
  <c r="O24"/>
  <c r="Q71" s="1"/>
  <c r="P24"/>
  <c r="O20"/>
  <c r="P22"/>
  <c r="P20"/>
  <c r="P53"/>
  <c r="O53"/>
  <c r="O10"/>
  <c r="P18"/>
  <c r="O18"/>
  <c r="P10"/>
  <c r="O47"/>
  <c r="Q65" s="1"/>
  <c r="P34"/>
  <c r="O34"/>
  <c r="M16"/>
  <c r="M12"/>
  <c r="O54"/>
  <c r="P54"/>
  <c r="P15"/>
  <c r="O15"/>
  <c r="M66"/>
  <c r="O5"/>
  <c r="P5"/>
  <c r="M84"/>
  <c r="M15"/>
  <c r="M17"/>
  <c r="M18"/>
  <c r="M13"/>
  <c r="P27"/>
  <c r="O27"/>
  <c r="M74"/>
  <c r="O76"/>
  <c r="P76"/>
  <c r="M7"/>
  <c r="M73"/>
  <c r="Q67" l="1"/>
  <c r="Q12"/>
  <c r="Q5"/>
  <c r="Q58"/>
  <c r="Q53"/>
  <c r="Q50"/>
  <c r="M68"/>
  <c r="O22"/>
  <c r="P6"/>
  <c r="Q8" l="1"/>
  <c r="O28"/>
  <c r="P28"/>
  <c r="O42"/>
  <c r="Q74" s="1"/>
  <c r="P42"/>
  <c r="P61"/>
  <c r="O61"/>
  <c r="Q61" s="1"/>
  <c r="P30"/>
  <c r="O30"/>
  <c r="Q19" s="1"/>
  <c r="O73"/>
  <c r="Q47" s="1"/>
  <c r="P73"/>
  <c r="O64"/>
  <c r="Q64" s="1"/>
  <c r="P64"/>
  <c r="P26"/>
  <c r="O26"/>
  <c r="O6"/>
  <c r="Q70" l="1"/>
  <c r="Q43"/>
  <c r="Q14"/>
  <c r="Q54"/>
  <c r="Q48"/>
  <c r="Q3"/>
  <c r="Q57"/>
  <c r="Q76"/>
  <c r="Q56"/>
  <c r="Q6"/>
  <c r="Q60"/>
  <c r="Q75"/>
  <c r="Q16"/>
  <c r="Q13"/>
  <c r="Q49"/>
  <c r="Q15"/>
  <c r="Q17"/>
  <c r="Q55"/>
  <c r="Q73"/>
  <c r="Q20"/>
  <c r="Q39"/>
  <c r="Q84"/>
  <c r="Q66"/>
  <c r="Q21"/>
  <c r="Q62"/>
  <c r="Q68"/>
  <c r="Q23"/>
  <c r="Q22"/>
  <c r="Q18"/>
  <c r="Q31"/>
  <c r="Q25"/>
  <c r="Q45"/>
  <c r="Q27"/>
  <c r="Q37"/>
  <c r="Q46"/>
  <c r="Q40"/>
  <c r="Q26"/>
  <c r="Q35"/>
  <c r="Q41"/>
  <c r="Q30"/>
  <c r="Q38"/>
  <c r="Q44"/>
  <c r="Q28"/>
  <c r="Q42"/>
  <c r="Q29"/>
  <c r="Q24"/>
  <c r="P52" l="1"/>
  <c r="O52"/>
  <c r="Q52" s="1"/>
  <c r="Q11" l="1"/>
  <c r="Q7"/>
  <c r="Q10"/>
  <c r="Q63"/>
  <c r="Q69"/>
  <c r="Q59"/>
  <c r="Q32"/>
  <c r="Q51"/>
  <c r="Q36"/>
  <c r="Q34"/>
  <c r="Q33"/>
</calcChain>
</file>

<file path=xl/sharedStrings.xml><?xml version="1.0" encoding="utf-8"?>
<sst xmlns="http://schemas.openxmlformats.org/spreadsheetml/2006/main" count="470" uniqueCount="144">
  <si>
    <t>Nombre de jours avant étalonnage</t>
  </si>
  <si>
    <t>Date du dernier étalonnage</t>
  </si>
  <si>
    <t>Date du prochain étalonnage</t>
  </si>
  <si>
    <t>Situation</t>
  </si>
  <si>
    <t>NOM</t>
  </si>
  <si>
    <t>Observations</t>
  </si>
  <si>
    <t>Etat</t>
  </si>
  <si>
    <t>KA411-1005389</t>
  </si>
  <si>
    <t>KA411-1005444</t>
  </si>
  <si>
    <t>KA412-1003742</t>
  </si>
  <si>
    <t>KA412-1003743</t>
  </si>
  <si>
    <t>KA412-1003739</t>
  </si>
  <si>
    <t>KA412-1003740</t>
  </si>
  <si>
    <t>KA412-1003732</t>
  </si>
  <si>
    <t>KA412-1003748</t>
  </si>
  <si>
    <t>KA412-1003584</t>
  </si>
  <si>
    <t>Référence</t>
  </si>
  <si>
    <t>Référence en stock</t>
  </si>
  <si>
    <t>Référence indisponible</t>
  </si>
  <si>
    <t>Gestion des stocks</t>
  </si>
  <si>
    <t>Nombre de détecteurs hors d'usage</t>
  </si>
  <si>
    <t>Nombre de détecteur selon étalonnage</t>
  </si>
  <si>
    <t>Nombre de détecteurs à étalonner</t>
  </si>
  <si>
    <t>Nombre de détecteurs Etalonnage &gt; 3 mois</t>
  </si>
  <si>
    <t>Nombre de détecteurs Etalonnage &gt; 3 semaines</t>
  </si>
  <si>
    <t>Nombre de détecteurs indisponibles</t>
  </si>
  <si>
    <t>Nombre de détecteurs en stock</t>
  </si>
  <si>
    <t>KA411-1005294</t>
  </si>
  <si>
    <t>Date de l'étalonnage</t>
  </si>
  <si>
    <t>Indiquer le nombre de jours restants affiché sur le détecteur</t>
  </si>
  <si>
    <t>KA411-1005452</t>
  </si>
  <si>
    <t>KA411-1005352</t>
  </si>
  <si>
    <t>KA412-1007206</t>
  </si>
  <si>
    <t>KA413-1039910</t>
  </si>
  <si>
    <t>20/06/2013</t>
  </si>
  <si>
    <t>KA413-1038355</t>
  </si>
  <si>
    <t>KA413-1039649</t>
  </si>
  <si>
    <t>KA413-1039696</t>
  </si>
  <si>
    <t>KA413-1039651</t>
  </si>
  <si>
    <t>KA413-1039611</t>
  </si>
  <si>
    <t>KA413-1044604</t>
  </si>
  <si>
    <t>KA413-1039687</t>
  </si>
  <si>
    <t>KA413-1039621</t>
  </si>
  <si>
    <t>KA413-1039672</t>
  </si>
  <si>
    <t>KA413-1039671</t>
  </si>
  <si>
    <t>KA413-1039686</t>
  </si>
  <si>
    <t>KA413-1039648</t>
  </si>
  <si>
    <t>KA413-1039498</t>
  </si>
  <si>
    <t>KA413-1040584</t>
  </si>
  <si>
    <t>KA413-1039652</t>
  </si>
  <si>
    <t>KA413-1039673</t>
  </si>
  <si>
    <t>KA413-1039506</t>
  </si>
  <si>
    <t>KA413-1039682</t>
  </si>
  <si>
    <t>KA413-1039654</t>
  </si>
  <si>
    <t>KA413-1039604</t>
  </si>
  <si>
    <t>KA413-1039670</t>
  </si>
  <si>
    <t>KA413-1039674</t>
  </si>
  <si>
    <t>KA413-1039668</t>
  </si>
  <si>
    <t>KA413-1039650</t>
  </si>
  <si>
    <t>KA413-1039675</t>
  </si>
  <si>
    <t>KA413-1039494</t>
  </si>
  <si>
    <t>KA413-1040581</t>
  </si>
  <si>
    <t>KA413-1040583</t>
  </si>
  <si>
    <t>LECHAT</t>
  </si>
  <si>
    <t>Didier</t>
  </si>
  <si>
    <t>Site</t>
  </si>
  <si>
    <t>Cordemais</t>
  </si>
  <si>
    <t>Dunkerque</t>
  </si>
  <si>
    <t>Le Havre</t>
  </si>
  <si>
    <t>Bouchain</t>
  </si>
  <si>
    <t>SK313-004465</t>
  </si>
  <si>
    <t>21/11/2013</t>
  </si>
  <si>
    <t>SK313-004552</t>
  </si>
  <si>
    <t>SK313-004560</t>
  </si>
  <si>
    <t>SK313-004584</t>
  </si>
  <si>
    <t>SK313-004472</t>
  </si>
  <si>
    <t>SK313-004475</t>
  </si>
  <si>
    <t>SK313-004468</t>
  </si>
  <si>
    <t>SK313-004464</t>
  </si>
  <si>
    <t>SK313-004562</t>
  </si>
  <si>
    <t>SK313-004547</t>
  </si>
  <si>
    <t>KA413-1125010</t>
  </si>
  <si>
    <t>KA413-1125000</t>
  </si>
  <si>
    <t>KA413-1124997</t>
  </si>
  <si>
    <t>KA413-1124991</t>
  </si>
  <si>
    <t>KA413-1124975</t>
  </si>
  <si>
    <t>KA413-1124992</t>
  </si>
  <si>
    <t>KA413-1125011</t>
  </si>
  <si>
    <t>KA413-1124986</t>
  </si>
  <si>
    <t>KA413-1125014</t>
  </si>
  <si>
    <t>KA413-1124973</t>
  </si>
  <si>
    <t>KA413-1124994</t>
  </si>
  <si>
    <t>KA413-1124987</t>
  </si>
  <si>
    <t>KA413-1124993</t>
  </si>
  <si>
    <t>KA413-1125008</t>
  </si>
  <si>
    <t>KA413-1125012</t>
  </si>
  <si>
    <t>18/09/2014</t>
  </si>
  <si>
    <t>14/01/2015</t>
  </si>
  <si>
    <t>KA411-1005300</t>
  </si>
  <si>
    <t>KA412-1007169</t>
  </si>
  <si>
    <t>KA411-1005440</t>
  </si>
  <si>
    <t>KA411-1005406</t>
  </si>
  <si>
    <t>15/01/2015</t>
  </si>
  <si>
    <t>05/02/2015</t>
  </si>
  <si>
    <t>?</t>
  </si>
  <si>
    <t>20/02/2015</t>
  </si>
  <si>
    <t>Cellule spé.</t>
  </si>
  <si>
    <t>CH4</t>
  </si>
  <si>
    <t>SO2</t>
  </si>
  <si>
    <t>CO, H2S</t>
  </si>
  <si>
    <t>KA412-1003722</t>
  </si>
  <si>
    <t>KA414-1011062</t>
  </si>
  <si>
    <t>VINCENT</t>
  </si>
  <si>
    <t>Richemont</t>
  </si>
  <si>
    <t>MASIP</t>
  </si>
  <si>
    <t>VIAUD</t>
  </si>
  <si>
    <t>MERCHI</t>
  </si>
  <si>
    <t>WILBERT</t>
  </si>
  <si>
    <t>MIGNY</t>
  </si>
  <si>
    <t>Martigues</t>
  </si>
  <si>
    <t>Seuils d'étalonnage</t>
  </si>
  <si>
    <t>Standard</t>
  </si>
  <si>
    <t>13/02/2015</t>
  </si>
  <si>
    <t>02/03/2015</t>
  </si>
  <si>
    <t>STARCK</t>
  </si>
  <si>
    <t>06/12/2014</t>
  </si>
  <si>
    <t>16/03/2015</t>
  </si>
  <si>
    <t>SK315-000392</t>
  </si>
  <si>
    <t>SK315-000313</t>
  </si>
  <si>
    <t>SK315-000390</t>
  </si>
  <si>
    <t>SK315-000388</t>
  </si>
  <si>
    <t>SK315-000387</t>
  </si>
  <si>
    <t>SK315-000389</t>
  </si>
  <si>
    <t>SK315-000394</t>
  </si>
  <si>
    <t>SK315-000384</t>
  </si>
  <si>
    <t>SK315-000402</t>
  </si>
  <si>
    <t>SK315-000386</t>
  </si>
  <si>
    <t>Erreur</t>
  </si>
  <si>
    <t>18/03/2015</t>
  </si>
  <si>
    <t>25/03/2015</t>
  </si>
  <si>
    <t>KA411-1005295</t>
  </si>
  <si>
    <t>AB</t>
  </si>
  <si>
    <t>21/03/2015</t>
  </si>
  <si>
    <t>X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</si>
</sst>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36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2" borderId="0" xfId="0" applyFill="1" applyAlignment="1"/>
    <xf numFmtId="0" fontId="5" fillId="0" borderId="5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14" fontId="1" fillId="2" borderId="7" xfId="0" applyNumberFormat="1" applyFont="1" applyFill="1" applyBorder="1" applyAlignment="1">
      <alignment horizontal="center"/>
    </xf>
    <xf numFmtId="14" fontId="1" fillId="2" borderId="9" xfId="0" applyNumberFormat="1" applyFont="1" applyFill="1" applyBorder="1" applyAlignment="1">
      <alignment horizontal="center"/>
    </xf>
    <xf numFmtId="14" fontId="1" fillId="2" borderId="8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</cellXfs>
  <cellStyles count="1">
    <cellStyle name="Normal" xfId="0" builtinId="0"/>
  </cellStyles>
  <dxfs count="12"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C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FFC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FFC000"/>
      </font>
    </dxf>
    <dxf>
      <font>
        <b val="0"/>
        <i val="0"/>
        <color rgb="FF00B050"/>
      </font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</dxfs>
  <tableStyles count="0" defaultTableStyle="TableStyleMedium9" defaultPivotStyle="PivotStyleLight16"/>
  <colors>
    <mruColors>
      <color rgb="FF99FFCC"/>
      <color rgb="FFFFFF99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98720</xdr:colOff>
      <xdr:row>8</xdr:row>
      <xdr:rowOff>68226</xdr:rowOff>
    </xdr:from>
    <xdr:to>
      <xdr:col>8</xdr:col>
      <xdr:colOff>209210</xdr:colOff>
      <xdr:row>15</xdr:row>
      <xdr:rowOff>92964</xdr:rowOff>
    </xdr:to>
    <xdr:sp macro="" textlink="">
      <xdr:nvSpPr>
        <xdr:cNvPr id="5" name="Rectangle à coins arrondis 4"/>
        <xdr:cNvSpPr>
          <a:spLocks noChangeAspect="1"/>
        </xdr:cNvSpPr>
      </xdr:nvSpPr>
      <xdr:spPr>
        <a:xfrm>
          <a:off x="4670720" y="1600509"/>
          <a:ext cx="1634490" cy="1358238"/>
        </a:xfrm>
        <a:prstGeom prst="roundRect">
          <a:avLst>
            <a:gd name="adj" fmla="val 11759"/>
          </a:avLst>
        </a:prstGeom>
        <a:noFill/>
        <a:ln w="12700"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Emprunt d'un</a:t>
          </a:r>
          <a:r>
            <a:rPr lang="fr-FR" sz="1400" baseline="0">
              <a:solidFill>
                <a:schemeClr val="bg1"/>
              </a:solidFill>
            </a:rPr>
            <a:t> détecteur</a:t>
          </a:r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466385</xdr:colOff>
      <xdr:row>13</xdr:row>
      <xdr:rowOff>73912</xdr:rowOff>
    </xdr:from>
    <xdr:to>
      <xdr:col>8</xdr:col>
      <xdr:colOff>504485</xdr:colOff>
      <xdr:row>16</xdr:row>
      <xdr:rowOff>40575</xdr:rowOff>
    </xdr:to>
    <xdr:sp macro="[0]!AfficheUserform3" textlink="">
      <xdr:nvSpPr>
        <xdr:cNvPr id="6" name="Rectangle à coins arrondis 5"/>
        <xdr:cNvSpPr>
          <a:spLocks noChangeAspect="1"/>
        </xdr:cNvSpPr>
      </xdr:nvSpPr>
      <xdr:spPr>
        <a:xfrm>
          <a:off x="5800385" y="2558695"/>
          <a:ext cx="800100" cy="53816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extrusionH="57150" contourW="25400" prstMaterial="matte">
            <a:bevelT w="25400" h="55880" prst="softRound"/>
            <a:contourClr>
              <a:schemeClr val="accent2">
                <a:tint val="20000"/>
              </a:schemeClr>
            </a:contourClr>
          </a:sp3d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/>
              <a:latin typeface="+mn-lt"/>
              <a:ea typeface="+mn-ea"/>
              <a:cs typeface="+mn-cs"/>
            </a:rPr>
            <a:t>Cliquez ici</a:t>
          </a:r>
          <a:endParaRPr lang="fr-FR" sz="12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twoCellAnchor>
  <xdr:twoCellAnchor>
    <xdr:from>
      <xdr:col>6</xdr:col>
      <xdr:colOff>98720</xdr:colOff>
      <xdr:row>18</xdr:row>
      <xdr:rowOff>90637</xdr:rowOff>
    </xdr:from>
    <xdr:to>
      <xdr:col>8</xdr:col>
      <xdr:colOff>209210</xdr:colOff>
      <xdr:row>25</xdr:row>
      <xdr:rowOff>115375</xdr:rowOff>
    </xdr:to>
    <xdr:sp macro="" textlink="">
      <xdr:nvSpPr>
        <xdr:cNvPr id="7" name="Rectangle à coins arrondis 6"/>
        <xdr:cNvSpPr>
          <a:spLocks noChangeAspect="1"/>
        </xdr:cNvSpPr>
      </xdr:nvSpPr>
      <xdr:spPr>
        <a:xfrm>
          <a:off x="4670720" y="3527920"/>
          <a:ext cx="1634490" cy="1358238"/>
        </a:xfrm>
        <a:prstGeom prst="roundRect">
          <a:avLst>
            <a:gd name="adj" fmla="val 11759"/>
          </a:avLst>
        </a:prstGeom>
        <a:noFill/>
        <a:ln w="12700"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Restitution ou perte d'un détecteur</a:t>
          </a:r>
        </a:p>
      </xdr:txBody>
    </xdr:sp>
    <xdr:clientData/>
  </xdr:twoCellAnchor>
  <xdr:twoCellAnchor>
    <xdr:from>
      <xdr:col>7</xdr:col>
      <xdr:colOff>466385</xdr:colOff>
      <xdr:row>23</xdr:row>
      <xdr:rowOff>96323</xdr:rowOff>
    </xdr:from>
    <xdr:to>
      <xdr:col>8</xdr:col>
      <xdr:colOff>504485</xdr:colOff>
      <xdr:row>26</xdr:row>
      <xdr:rowOff>62986</xdr:rowOff>
    </xdr:to>
    <xdr:sp macro="[0]!AfficheUserform4" textlink="">
      <xdr:nvSpPr>
        <xdr:cNvPr id="8" name="Rectangle à coins arrondis 7"/>
        <xdr:cNvSpPr>
          <a:spLocks noChangeAspect="1"/>
        </xdr:cNvSpPr>
      </xdr:nvSpPr>
      <xdr:spPr>
        <a:xfrm>
          <a:off x="5800385" y="4486106"/>
          <a:ext cx="800100" cy="53816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extrusionH="57150" contourW="25400" prstMaterial="matte">
            <a:bevelT w="25400" h="55880" prst="softRound"/>
            <a:contourClr>
              <a:schemeClr val="accent2">
                <a:tint val="20000"/>
              </a:schemeClr>
            </a:contourClr>
          </a:sp3d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/>
              <a:latin typeface="+mn-lt"/>
              <a:ea typeface="+mn-ea"/>
              <a:cs typeface="+mn-cs"/>
            </a:rPr>
            <a:t>Cliquez ici</a:t>
          </a:r>
          <a:endParaRPr lang="fr-FR" sz="12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twoCellAnchor>
  <xdr:twoCellAnchor>
    <xdr:from>
      <xdr:col>10</xdr:col>
      <xdr:colOff>653851</xdr:colOff>
      <xdr:row>8</xdr:row>
      <xdr:rowOff>68226</xdr:rowOff>
    </xdr:from>
    <xdr:to>
      <xdr:col>13</xdr:col>
      <xdr:colOff>2341</xdr:colOff>
      <xdr:row>15</xdr:row>
      <xdr:rowOff>92964</xdr:rowOff>
    </xdr:to>
    <xdr:sp macro="" textlink="">
      <xdr:nvSpPr>
        <xdr:cNvPr id="9" name="Rectangle à coins arrondis 8"/>
        <xdr:cNvSpPr>
          <a:spLocks noChangeAspect="1"/>
        </xdr:cNvSpPr>
      </xdr:nvSpPr>
      <xdr:spPr>
        <a:xfrm>
          <a:off x="8273851" y="1600509"/>
          <a:ext cx="1634490" cy="1358238"/>
        </a:xfrm>
        <a:prstGeom prst="roundRect">
          <a:avLst>
            <a:gd name="adj" fmla="val 11759"/>
          </a:avLst>
        </a:prstGeom>
        <a:noFill/>
        <a:ln w="12700"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0">
              <a:solidFill>
                <a:schemeClr val="bg1"/>
              </a:solidFill>
            </a:rPr>
            <a:t>Etalonnage</a:t>
          </a:r>
        </a:p>
      </xdr:txBody>
    </xdr:sp>
    <xdr:clientData/>
  </xdr:twoCellAnchor>
  <xdr:twoCellAnchor>
    <xdr:from>
      <xdr:col>12</xdr:col>
      <xdr:colOff>259516</xdr:colOff>
      <xdr:row>7</xdr:row>
      <xdr:rowOff>81056</xdr:rowOff>
    </xdr:from>
    <xdr:to>
      <xdr:col>13</xdr:col>
      <xdr:colOff>297616</xdr:colOff>
      <xdr:row>10</xdr:row>
      <xdr:rowOff>47719</xdr:rowOff>
    </xdr:to>
    <xdr:sp macro="[0]!AfficheUserform7" textlink="">
      <xdr:nvSpPr>
        <xdr:cNvPr id="10" name="Rectangle à coins arrondis 9"/>
        <xdr:cNvSpPr>
          <a:spLocks noChangeAspect="1"/>
        </xdr:cNvSpPr>
      </xdr:nvSpPr>
      <xdr:spPr>
        <a:xfrm>
          <a:off x="9403516" y="1422839"/>
          <a:ext cx="800100" cy="53816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extrusionH="57150" contourW="25400" prstMaterial="matte">
            <a:bevelT w="25400" h="55880" prst="softRound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/>
            </a:rPr>
            <a:t>Cliquez ici</a:t>
          </a:r>
        </a:p>
      </xdr:txBody>
    </xdr:sp>
    <xdr:clientData/>
  </xdr:twoCellAnchor>
  <xdr:twoCellAnchor>
    <xdr:from>
      <xdr:col>1</xdr:col>
      <xdr:colOff>239230</xdr:colOff>
      <xdr:row>8</xdr:row>
      <xdr:rowOff>68226</xdr:rowOff>
    </xdr:from>
    <xdr:to>
      <xdr:col>3</xdr:col>
      <xdr:colOff>349720</xdr:colOff>
      <xdr:row>15</xdr:row>
      <xdr:rowOff>92964</xdr:rowOff>
    </xdr:to>
    <xdr:sp macro="" textlink="">
      <xdr:nvSpPr>
        <xdr:cNvPr id="11" name="Rectangle à coins arrondis 10"/>
        <xdr:cNvSpPr>
          <a:spLocks noChangeAspect="1"/>
        </xdr:cNvSpPr>
      </xdr:nvSpPr>
      <xdr:spPr>
        <a:xfrm>
          <a:off x="1001230" y="1600509"/>
          <a:ext cx="1634490" cy="1358238"/>
        </a:xfrm>
        <a:prstGeom prst="roundRect">
          <a:avLst>
            <a:gd name="adj" fmla="val 11759"/>
          </a:avLst>
        </a:prstGeom>
        <a:noFill/>
        <a:ln w="12700"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Création d'un nouveau détecteur</a:t>
          </a:r>
        </a:p>
      </xdr:txBody>
    </xdr:sp>
    <xdr:clientData/>
  </xdr:twoCellAnchor>
  <xdr:twoCellAnchor>
    <xdr:from>
      <xdr:col>2</xdr:col>
      <xdr:colOff>606895</xdr:colOff>
      <xdr:row>7</xdr:row>
      <xdr:rowOff>81056</xdr:rowOff>
    </xdr:from>
    <xdr:to>
      <xdr:col>3</xdr:col>
      <xdr:colOff>644995</xdr:colOff>
      <xdr:row>10</xdr:row>
      <xdr:rowOff>47719</xdr:rowOff>
    </xdr:to>
    <xdr:sp macro="[0]!AfficheUserform2" textlink="">
      <xdr:nvSpPr>
        <xdr:cNvPr id="12" name="Rectangle à coins arrondis 11"/>
        <xdr:cNvSpPr>
          <a:spLocks noChangeAspect="1"/>
        </xdr:cNvSpPr>
      </xdr:nvSpPr>
      <xdr:spPr>
        <a:xfrm>
          <a:off x="2130895" y="1422839"/>
          <a:ext cx="800100" cy="53816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extrusionH="57150" contourW="25400" prstMaterial="matte">
            <a:bevelT w="25400" h="55880" prst="softRound"/>
            <a:contourClr>
              <a:schemeClr val="accent2">
                <a:tint val="20000"/>
              </a:schemeClr>
            </a:contourClr>
          </a:sp3d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/>
              <a:latin typeface="+mn-lt"/>
              <a:ea typeface="+mn-ea"/>
              <a:cs typeface="+mn-cs"/>
            </a:rPr>
            <a:t>Cliquez ici</a:t>
          </a:r>
          <a:endParaRPr lang="fr-FR" sz="12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twoCellAnchor>
  <xdr:oneCellAnchor>
    <xdr:from>
      <xdr:col>0</xdr:col>
      <xdr:colOff>665423</xdr:colOff>
      <xdr:row>0</xdr:row>
      <xdr:rowOff>143087</xdr:rowOff>
    </xdr:from>
    <xdr:ext cx="9541009" cy="655885"/>
    <xdr:sp macro="" textlink="">
      <xdr:nvSpPr>
        <xdr:cNvPr id="15" name="Rectangle 14"/>
        <xdr:cNvSpPr/>
      </xdr:nvSpPr>
      <xdr:spPr>
        <a:xfrm>
          <a:off x="665423" y="143087"/>
          <a:ext cx="9541009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600" b="1" cap="none" spc="50">
              <a:ln w="12700" cmpd="sng">
                <a:noFill/>
                <a:prstDash val="solid"/>
              </a:ln>
              <a:solidFill>
                <a:schemeClr val="bg1"/>
              </a:solidFill>
              <a:effectLst/>
            </a:rPr>
            <a:t>SYSTEME DE GESTION DES DETECTEURS DE GAZ</a:t>
          </a:r>
        </a:p>
      </xdr:txBody>
    </xdr:sp>
    <xdr:clientData/>
  </xdr:oneCellAnchor>
  <xdr:twoCellAnchor editAs="oneCell">
    <xdr:from>
      <xdr:col>11</xdr:col>
      <xdr:colOff>393685</xdr:colOff>
      <xdr:row>21</xdr:row>
      <xdr:rowOff>149086</xdr:rowOff>
    </xdr:from>
    <xdr:to>
      <xdr:col>13</xdr:col>
      <xdr:colOff>412876</xdr:colOff>
      <xdr:row>25</xdr:row>
      <xdr:rowOff>41215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775685" y="4157869"/>
          <a:ext cx="1543191" cy="65412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743659</xdr:colOff>
      <xdr:row>11</xdr:row>
      <xdr:rowOff>40377</xdr:rowOff>
    </xdr:from>
    <xdr:to>
      <xdr:col>9</xdr:col>
      <xdr:colOff>601328</xdr:colOff>
      <xdr:row>19</xdr:row>
      <xdr:rowOff>174882</xdr:rowOff>
    </xdr:to>
    <xdr:sp macro="" textlink="">
      <xdr:nvSpPr>
        <xdr:cNvPr id="2" name="Flèche courbée vers la droite 1"/>
        <xdr:cNvSpPr/>
      </xdr:nvSpPr>
      <xdr:spPr>
        <a:xfrm rot="17545683">
          <a:off x="10421735" y="-702540"/>
          <a:ext cx="1658505" cy="7335339"/>
        </a:xfrm>
        <a:prstGeom prst="curvedRightArrow">
          <a:avLst>
            <a:gd name="adj1" fmla="val 25000"/>
            <a:gd name="adj2" fmla="val 45896"/>
            <a:gd name="adj3" fmla="val 250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9</xdr:row>
      <xdr:rowOff>180975</xdr:rowOff>
    </xdr:from>
    <xdr:to>
      <xdr:col>3</xdr:col>
      <xdr:colOff>110490</xdr:colOff>
      <xdr:row>17</xdr:row>
      <xdr:rowOff>15213</xdr:rowOff>
    </xdr:to>
    <xdr:sp macro="" textlink="">
      <xdr:nvSpPr>
        <xdr:cNvPr id="3" name="Rectangle à coins arrondis 2"/>
        <xdr:cNvSpPr>
          <a:spLocks noChangeAspect="1"/>
        </xdr:cNvSpPr>
      </xdr:nvSpPr>
      <xdr:spPr>
        <a:xfrm>
          <a:off x="762000" y="1895475"/>
          <a:ext cx="1634490" cy="1358238"/>
        </a:xfrm>
        <a:prstGeom prst="roundRect">
          <a:avLst>
            <a:gd name="adj" fmla="val 11759"/>
          </a:avLst>
        </a:prstGeom>
        <a:noFill/>
        <a:ln w="12700"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0">
              <a:solidFill>
                <a:schemeClr val="bg1"/>
              </a:solidFill>
            </a:rPr>
            <a:t>Connaître</a:t>
          </a:r>
          <a:r>
            <a:rPr lang="fr-FR" sz="1400" b="0" baseline="0">
              <a:solidFill>
                <a:schemeClr val="bg1"/>
              </a:solidFill>
            </a:rPr>
            <a:t> la date d'étalonnage</a:t>
          </a:r>
          <a:endParaRPr lang="fr-FR" sz="1400" b="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367665</xdr:colOff>
      <xdr:row>14</xdr:row>
      <xdr:rowOff>186661</xdr:rowOff>
    </xdr:from>
    <xdr:to>
      <xdr:col>3</xdr:col>
      <xdr:colOff>405765</xdr:colOff>
      <xdr:row>17</xdr:row>
      <xdr:rowOff>153324</xdr:rowOff>
    </xdr:to>
    <xdr:sp macro="[0]!AfficheUserform1" textlink="">
      <xdr:nvSpPr>
        <xdr:cNvPr id="4" name="Rectangle à coins arrondis 3"/>
        <xdr:cNvSpPr>
          <a:spLocks noChangeAspect="1"/>
        </xdr:cNvSpPr>
      </xdr:nvSpPr>
      <xdr:spPr>
        <a:xfrm>
          <a:off x="1891665" y="2853661"/>
          <a:ext cx="800100" cy="53816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extrusionH="57150" contourW="25400" prstMaterial="matte">
            <a:bevelT w="25400" h="55880" prst="softRound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/>
            </a:rPr>
            <a:t>Cliquez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2060"/>
    <pageSetUpPr fitToPage="1"/>
  </sheetPr>
  <dimension ref="A1:P501"/>
  <sheetViews>
    <sheetView showRowColHeaders="0" tabSelected="1" showRuler="0" zoomScaleNormal="100" workbookViewId="0">
      <pane xSplit="18" ySplit="34" topLeftCell="S38" activePane="bottomRight" state="frozen"/>
      <selection pane="topRight" activeCell="S1" sqref="S1"/>
      <selection pane="bottomLeft" activeCell="A35" sqref="A35"/>
      <selection pane="bottomRight" activeCell="S35" sqref="S35"/>
    </sheetView>
  </sheetViews>
  <sheetFormatPr baseColWidth="10" defaultRowHeight="15"/>
  <cols>
    <col min="1" max="16384" width="11.42578125" style="1"/>
  </cols>
  <sheetData>
    <row r="1" spans="1:16" ht="15" customHeight="1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15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1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5.75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ht="1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15" customHeight="1">
      <c r="L7" s="6"/>
    </row>
    <row r="8" spans="1:16" ht="15" customHeight="1">
      <c r="L8" s="6"/>
    </row>
    <row r="9" spans="1:16" ht="15" customHeight="1">
      <c r="L9" s="6"/>
    </row>
    <row r="10" spans="1:16" ht="15" customHeight="1">
      <c r="L10" s="6"/>
    </row>
    <row r="11" spans="1:16" ht="15" customHeight="1">
      <c r="L11" s="6"/>
    </row>
    <row r="12" spans="1:16" ht="15" customHeight="1">
      <c r="L12" s="6"/>
    </row>
    <row r="13" spans="1:16" ht="15" customHeight="1">
      <c r="L13" s="6"/>
    </row>
    <row r="14" spans="1:16" ht="15" customHeight="1">
      <c r="L14" s="6"/>
    </row>
    <row r="15" spans="1:16" ht="15" customHeight="1">
      <c r="L15" s="6"/>
    </row>
    <row r="16" spans="1:16" ht="15" customHeight="1">
      <c r="L16" s="6"/>
    </row>
    <row r="17" spans="12:14" ht="15" customHeight="1">
      <c r="L17" s="6"/>
    </row>
    <row r="18" spans="12:14" ht="15" customHeight="1">
      <c r="L18" s="6"/>
    </row>
    <row r="19" spans="12:14" ht="15" customHeight="1">
      <c r="L19" s="6"/>
    </row>
    <row r="20" spans="12:14" ht="15" customHeight="1">
      <c r="L20" s="6"/>
    </row>
    <row r="21" spans="12:14" ht="15" customHeight="1">
      <c r="L21" s="6"/>
      <c r="N21" s="2"/>
    </row>
    <row r="22" spans="12:14" ht="15" customHeight="1">
      <c r="L22" s="6"/>
    </row>
    <row r="23" spans="12:14" ht="15" customHeight="1">
      <c r="L23" s="6"/>
    </row>
    <row r="24" spans="12:14" ht="15" customHeight="1">
      <c r="L24" s="6"/>
    </row>
    <row r="25" spans="12:14" ht="15" customHeight="1">
      <c r="L25" s="6"/>
    </row>
    <row r="26" spans="12:14" ht="15" customHeight="1">
      <c r="L26" s="6"/>
    </row>
    <row r="27" spans="12:14" ht="15" customHeight="1">
      <c r="L27" s="6"/>
    </row>
    <row r="28" spans="12:14" ht="15" customHeight="1">
      <c r="L28" s="6"/>
    </row>
    <row r="29" spans="12:14" ht="15" customHeight="1">
      <c r="L29" s="6"/>
    </row>
    <row r="30" spans="12:14" ht="15" customHeight="1">
      <c r="L30" s="6"/>
    </row>
    <row r="31" spans="12:14" ht="15" customHeight="1">
      <c r="L31" s="6"/>
    </row>
    <row r="32" spans="12:14" ht="15" customHeight="1">
      <c r="L32" s="6"/>
    </row>
    <row r="33" spans="12:12" ht="15" customHeight="1">
      <c r="L33" s="6"/>
    </row>
    <row r="34" spans="12:12" ht="15" customHeight="1">
      <c r="L34" s="6"/>
    </row>
    <row r="35" spans="12:12" ht="15" customHeight="1">
      <c r="L35" s="6"/>
    </row>
    <row r="36" spans="12:12" ht="15" customHeight="1">
      <c r="L36" s="6"/>
    </row>
    <row r="37" spans="12:12" ht="15" customHeight="1">
      <c r="L37" s="6"/>
    </row>
    <row r="38" spans="12:12" ht="15" customHeight="1">
      <c r="L38" s="6"/>
    </row>
    <row r="39" spans="12:12" ht="15" customHeight="1">
      <c r="L39" s="6"/>
    </row>
    <row r="40" spans="12:12" ht="15" customHeight="1">
      <c r="L40" s="6"/>
    </row>
    <row r="41" spans="12:12" ht="15" customHeight="1">
      <c r="L41" s="6"/>
    </row>
    <row r="42" spans="12:12" ht="15" customHeight="1">
      <c r="L42" s="6"/>
    </row>
    <row r="43" spans="12:12" ht="15" customHeight="1">
      <c r="L43" s="6"/>
    </row>
    <row r="44" spans="12:12" ht="15" customHeight="1">
      <c r="L44" s="6"/>
    </row>
    <row r="45" spans="12:12" ht="15" customHeight="1">
      <c r="L45" s="6"/>
    </row>
    <row r="46" spans="12:12" ht="15" customHeight="1">
      <c r="L46" s="6"/>
    </row>
    <row r="47" spans="12:12" ht="15" customHeight="1">
      <c r="L47" s="6"/>
    </row>
    <row r="48" spans="12:12" ht="15" customHeight="1">
      <c r="L48" s="6"/>
    </row>
    <row r="49" spans="12:12" ht="15" customHeight="1">
      <c r="L49" s="6"/>
    </row>
    <row r="50" spans="12:12" ht="15" customHeight="1">
      <c r="L50" s="6"/>
    </row>
    <row r="51" spans="12:12" ht="15" customHeight="1">
      <c r="L51" s="6"/>
    </row>
    <row r="52" spans="12:12" ht="15" customHeight="1">
      <c r="L52" s="6"/>
    </row>
    <row r="53" spans="12:12" ht="15" customHeight="1">
      <c r="L53" s="6"/>
    </row>
    <row r="54" spans="12:12" ht="15" customHeight="1">
      <c r="L54" s="6"/>
    </row>
    <row r="55" spans="12:12" ht="15" customHeight="1">
      <c r="L55" s="6"/>
    </row>
    <row r="56" spans="12:12" ht="15" customHeight="1">
      <c r="L56" s="6"/>
    </row>
    <row r="57" spans="12:12" ht="15" customHeight="1">
      <c r="L57" s="6"/>
    </row>
    <row r="58" spans="12:12" ht="15" customHeight="1">
      <c r="L58" s="6"/>
    </row>
    <row r="59" spans="12:12" ht="15" customHeight="1">
      <c r="L59" s="6"/>
    </row>
    <row r="60" spans="12:12" ht="15" customHeight="1">
      <c r="L60" s="6"/>
    </row>
    <row r="61" spans="12:12" ht="15" customHeight="1">
      <c r="L61" s="6"/>
    </row>
    <row r="62" spans="12:12" ht="15" customHeight="1">
      <c r="L62" s="6"/>
    </row>
    <row r="63" spans="12:12" ht="15" customHeight="1">
      <c r="L63" s="6"/>
    </row>
    <row r="64" spans="12:12" ht="15" customHeight="1">
      <c r="L64" s="6"/>
    </row>
    <row r="65" spans="12:12" ht="15" customHeight="1">
      <c r="L65" s="6"/>
    </row>
    <row r="66" spans="12:12" ht="15" customHeight="1">
      <c r="L66" s="6"/>
    </row>
    <row r="67" spans="12:12" ht="15" customHeight="1">
      <c r="L67" s="6"/>
    </row>
    <row r="68" spans="12:12" ht="15" customHeight="1">
      <c r="L68" s="6"/>
    </row>
    <row r="69" spans="12:12" ht="15" customHeight="1">
      <c r="L69" s="6"/>
    </row>
    <row r="70" spans="12:12" ht="15" customHeight="1">
      <c r="L70" s="6"/>
    </row>
    <row r="71" spans="12:12" ht="15" customHeight="1">
      <c r="L71" s="6"/>
    </row>
    <row r="72" spans="12:12" ht="15" customHeight="1">
      <c r="L72" s="6"/>
    </row>
    <row r="73" spans="12:12" ht="15" customHeight="1">
      <c r="L73" s="6"/>
    </row>
    <row r="74" spans="12:12" ht="15" customHeight="1">
      <c r="L74" s="6"/>
    </row>
    <row r="75" spans="12:12" ht="15" customHeight="1">
      <c r="L75" s="6"/>
    </row>
    <row r="76" spans="12:12" ht="15" customHeight="1">
      <c r="L76" s="6"/>
    </row>
    <row r="77" spans="12:12" ht="15" customHeight="1">
      <c r="L77" s="6"/>
    </row>
    <row r="78" spans="12:12" ht="15" customHeight="1">
      <c r="L78" s="6"/>
    </row>
    <row r="79" spans="12:12" ht="15" customHeight="1">
      <c r="L79" s="6"/>
    </row>
    <row r="80" spans="12:12" ht="15" customHeight="1">
      <c r="L80" s="6"/>
    </row>
    <row r="81" spans="12:12" ht="15" customHeight="1">
      <c r="L81" s="6"/>
    </row>
    <row r="82" spans="12:12" ht="15" customHeight="1">
      <c r="L82" s="6"/>
    </row>
    <row r="83" spans="12:12" ht="15" customHeight="1">
      <c r="L83" s="6"/>
    </row>
    <row r="84" spans="12:12" ht="15" customHeight="1">
      <c r="L84" s="6"/>
    </row>
    <row r="85" spans="12:12" ht="15" customHeight="1">
      <c r="L85" s="6"/>
    </row>
    <row r="86" spans="12:12" ht="15" customHeight="1">
      <c r="L86" s="6"/>
    </row>
    <row r="87" spans="12:12" ht="15" customHeight="1">
      <c r="L87" s="6"/>
    </row>
    <row r="88" spans="12:12" ht="15" customHeight="1">
      <c r="L88" s="6"/>
    </row>
    <row r="89" spans="12:12" ht="15" customHeight="1">
      <c r="L89" s="6"/>
    </row>
    <row r="90" spans="12:12" ht="15" customHeight="1">
      <c r="L90" s="6"/>
    </row>
    <row r="91" spans="12:12" ht="15" customHeight="1">
      <c r="L91" s="6"/>
    </row>
    <row r="92" spans="12:12" ht="15" customHeight="1">
      <c r="L92" s="6"/>
    </row>
    <row r="93" spans="12:12" ht="15" customHeight="1">
      <c r="L93" s="6"/>
    </row>
    <row r="94" spans="12:12" ht="15" customHeight="1">
      <c r="L94" s="6"/>
    </row>
    <row r="95" spans="12:12" ht="15" customHeight="1">
      <c r="L95" s="6"/>
    </row>
    <row r="96" spans="12:12" ht="15" customHeight="1">
      <c r="L96" s="6"/>
    </row>
    <row r="97" spans="12:12" ht="15" customHeight="1">
      <c r="L97" s="6"/>
    </row>
    <row r="98" spans="12:12" ht="15" customHeight="1">
      <c r="L98" s="6"/>
    </row>
    <row r="99" spans="12:12" ht="15" customHeight="1">
      <c r="L99" s="6"/>
    </row>
    <row r="100" spans="12:12" ht="15" customHeight="1">
      <c r="L100" s="6"/>
    </row>
    <row r="101" spans="12:12" ht="15" customHeight="1">
      <c r="L101" s="6"/>
    </row>
    <row r="102" spans="12:12" ht="15" customHeight="1">
      <c r="L102" s="6"/>
    </row>
    <row r="103" spans="12:12" ht="15" customHeight="1">
      <c r="L103" s="6"/>
    </row>
    <row r="104" spans="12:12" ht="15" customHeight="1">
      <c r="L104" s="6"/>
    </row>
    <row r="105" spans="12:12" ht="15" customHeight="1">
      <c r="L105" s="6"/>
    </row>
    <row r="106" spans="12:12" ht="15" customHeight="1">
      <c r="L106" s="6"/>
    </row>
    <row r="107" spans="12:12" ht="15" customHeight="1">
      <c r="L107" s="6"/>
    </row>
    <row r="108" spans="12:12" ht="15" customHeight="1">
      <c r="L108" s="6"/>
    </row>
    <row r="109" spans="12:12" ht="15" customHeight="1">
      <c r="L109" s="6"/>
    </row>
    <row r="110" spans="12:12" ht="15" customHeight="1">
      <c r="L110" s="6"/>
    </row>
    <row r="111" spans="12:12" ht="15" customHeight="1">
      <c r="L111" s="6"/>
    </row>
    <row r="112" spans="12:12" ht="15" customHeight="1">
      <c r="L112" s="6"/>
    </row>
    <row r="113" spans="12:12" ht="15" customHeight="1">
      <c r="L113" s="6"/>
    </row>
    <row r="114" spans="12:12" ht="15" customHeight="1">
      <c r="L114" s="6"/>
    </row>
    <row r="115" spans="12:12" ht="15" customHeight="1">
      <c r="L115" s="6"/>
    </row>
    <row r="116" spans="12:12" ht="15" customHeight="1">
      <c r="L116" s="6"/>
    </row>
    <row r="117" spans="12:12" ht="15" customHeight="1">
      <c r="L117" s="6"/>
    </row>
    <row r="118" spans="12:12" ht="15" customHeight="1">
      <c r="L118" s="6"/>
    </row>
    <row r="119" spans="12:12" ht="15" customHeight="1">
      <c r="L119" s="6"/>
    </row>
    <row r="120" spans="12:12" ht="15" customHeight="1">
      <c r="L120" s="6"/>
    </row>
    <row r="121" spans="12:12" ht="15" customHeight="1">
      <c r="L121" s="6"/>
    </row>
    <row r="122" spans="12:12" ht="15" customHeight="1">
      <c r="L122" s="6"/>
    </row>
    <row r="123" spans="12:12" ht="15" customHeight="1">
      <c r="L123" s="6"/>
    </row>
    <row r="124" spans="12:12" ht="15" customHeight="1">
      <c r="L124" s="6"/>
    </row>
    <row r="125" spans="12:12" ht="15" customHeight="1">
      <c r="L125" s="6"/>
    </row>
    <row r="126" spans="12:12" ht="15" customHeight="1">
      <c r="L126" s="6"/>
    </row>
    <row r="127" spans="12:12" ht="15" customHeight="1">
      <c r="L127" s="6"/>
    </row>
    <row r="128" spans="12:12" ht="15" customHeight="1">
      <c r="L128" s="6"/>
    </row>
    <row r="129" spans="12:12" ht="15" customHeight="1">
      <c r="L129" s="6"/>
    </row>
    <row r="130" spans="12:12" ht="15" customHeight="1">
      <c r="L130" s="6"/>
    </row>
    <row r="131" spans="12:12" ht="15" customHeight="1">
      <c r="L131" s="6"/>
    </row>
    <row r="132" spans="12:12" ht="15" customHeight="1">
      <c r="L132" s="6"/>
    </row>
    <row r="133" spans="12:12" ht="15" customHeight="1">
      <c r="L133" s="6"/>
    </row>
    <row r="134" spans="12:12" ht="15" customHeight="1">
      <c r="L134" s="6"/>
    </row>
    <row r="135" spans="12:12" ht="15" customHeight="1">
      <c r="L135" s="6"/>
    </row>
    <row r="136" spans="12:12" ht="15" customHeight="1">
      <c r="L136" s="6"/>
    </row>
    <row r="137" spans="12:12" ht="15" customHeight="1">
      <c r="L137" s="6"/>
    </row>
    <row r="138" spans="12:12" ht="15" customHeight="1">
      <c r="L138" s="6"/>
    </row>
    <row r="139" spans="12:12" ht="15" customHeight="1">
      <c r="L139" s="6"/>
    </row>
    <row r="140" spans="12:12" ht="15" customHeight="1">
      <c r="L140" s="6"/>
    </row>
    <row r="141" spans="12:12" ht="15" customHeight="1">
      <c r="L141" s="6"/>
    </row>
    <row r="142" spans="12:12" ht="15" customHeight="1">
      <c r="L142" s="6"/>
    </row>
    <row r="143" spans="12:12" ht="15" customHeight="1">
      <c r="L143" s="6"/>
    </row>
    <row r="144" spans="12:12" ht="15" customHeight="1">
      <c r="L144" s="6"/>
    </row>
    <row r="145" spans="12:12" ht="15" customHeight="1">
      <c r="L145" s="6"/>
    </row>
    <row r="146" spans="12:12" ht="15" customHeight="1">
      <c r="L146" s="6"/>
    </row>
    <row r="147" spans="12:12" ht="15" customHeight="1">
      <c r="L147" s="6"/>
    </row>
    <row r="148" spans="12:12" ht="15" customHeight="1">
      <c r="L148" s="6"/>
    </row>
    <row r="149" spans="12:12" ht="15" customHeight="1">
      <c r="L149" s="6"/>
    </row>
    <row r="150" spans="12:12" ht="15" customHeight="1">
      <c r="L150" s="6"/>
    </row>
    <row r="151" spans="12:12" ht="15" customHeight="1">
      <c r="L151" s="6"/>
    </row>
    <row r="152" spans="12:12" ht="15" customHeight="1">
      <c r="L152" s="6"/>
    </row>
    <row r="153" spans="12:12" ht="15" customHeight="1">
      <c r="L153" s="6"/>
    </row>
    <row r="154" spans="12:12" ht="15" customHeight="1">
      <c r="L154" s="6"/>
    </row>
    <row r="155" spans="12:12" ht="15" customHeight="1">
      <c r="L155" s="6"/>
    </row>
    <row r="156" spans="12:12" ht="15" customHeight="1">
      <c r="L156" s="6"/>
    </row>
    <row r="157" spans="12:12" ht="15" customHeight="1">
      <c r="L157" s="6"/>
    </row>
    <row r="158" spans="12:12" ht="15" customHeight="1">
      <c r="L158" s="6"/>
    </row>
    <row r="159" spans="12:12" ht="15" customHeight="1">
      <c r="L159" s="6"/>
    </row>
    <row r="160" spans="12:12" ht="15" customHeight="1">
      <c r="L160" s="6"/>
    </row>
    <row r="161" spans="12:12" ht="15" customHeight="1">
      <c r="L161" s="6"/>
    </row>
    <row r="162" spans="12:12" ht="15" customHeight="1">
      <c r="L162" s="6"/>
    </row>
    <row r="163" spans="12:12" ht="15" customHeight="1">
      <c r="L163" s="6"/>
    </row>
    <row r="164" spans="12:12" ht="15" customHeight="1">
      <c r="L164" s="6"/>
    </row>
    <row r="165" spans="12:12" ht="15" customHeight="1">
      <c r="L165" s="6"/>
    </row>
    <row r="166" spans="12:12" ht="15" customHeight="1">
      <c r="L166" s="6"/>
    </row>
    <row r="167" spans="12:12" ht="15" customHeight="1">
      <c r="L167" s="6"/>
    </row>
    <row r="168" spans="12:12" ht="15" customHeight="1">
      <c r="L168" s="6"/>
    </row>
    <row r="169" spans="12:12" ht="15" customHeight="1">
      <c r="L169" s="6"/>
    </row>
    <row r="170" spans="12:12" ht="15" customHeight="1">
      <c r="L170" s="6"/>
    </row>
    <row r="171" spans="12:12" ht="15" customHeight="1">
      <c r="L171" s="6"/>
    </row>
    <row r="172" spans="12:12" ht="15" customHeight="1">
      <c r="L172" s="6"/>
    </row>
    <row r="173" spans="12:12" ht="15" customHeight="1">
      <c r="L173" s="6"/>
    </row>
    <row r="174" spans="12:12" ht="15" customHeight="1">
      <c r="L174" s="6"/>
    </row>
    <row r="175" spans="12:12" ht="15" customHeight="1">
      <c r="L175" s="6"/>
    </row>
    <row r="176" spans="12:12" ht="15" customHeight="1">
      <c r="L176" s="6"/>
    </row>
    <row r="177" spans="12:12" ht="15" customHeight="1">
      <c r="L177" s="6"/>
    </row>
    <row r="178" spans="12:12" ht="15" customHeight="1">
      <c r="L178" s="6"/>
    </row>
    <row r="179" spans="12:12" ht="15" customHeight="1">
      <c r="L179" s="6"/>
    </row>
    <row r="180" spans="12:12" ht="15" customHeight="1">
      <c r="L180" s="6"/>
    </row>
    <row r="181" spans="12:12" ht="15" customHeight="1">
      <c r="L181" s="6"/>
    </row>
    <row r="182" spans="12:12" ht="15" customHeight="1">
      <c r="L182" s="6"/>
    </row>
    <row r="183" spans="12:12" ht="15" customHeight="1">
      <c r="L183" s="6"/>
    </row>
    <row r="184" spans="12:12" ht="15" customHeight="1">
      <c r="L184" s="6"/>
    </row>
    <row r="185" spans="12:12" ht="15" customHeight="1">
      <c r="L185" s="6"/>
    </row>
    <row r="186" spans="12:12" ht="15" customHeight="1">
      <c r="L186" s="6"/>
    </row>
    <row r="187" spans="12:12" ht="15" customHeight="1">
      <c r="L187" s="6"/>
    </row>
    <row r="188" spans="12:12" ht="15" customHeight="1">
      <c r="L188" s="6"/>
    </row>
    <row r="189" spans="12:12" ht="15" customHeight="1">
      <c r="L189" s="6"/>
    </row>
    <row r="190" spans="12:12" ht="15" customHeight="1">
      <c r="L190" s="6"/>
    </row>
    <row r="191" spans="12:12" ht="15" customHeight="1">
      <c r="L191" s="6"/>
    </row>
    <row r="192" spans="12:12" ht="15" customHeight="1">
      <c r="L192" s="6"/>
    </row>
    <row r="193" spans="12:12" ht="15" customHeight="1">
      <c r="L193" s="6"/>
    </row>
    <row r="194" spans="12:12" ht="15" customHeight="1">
      <c r="L194" s="6"/>
    </row>
    <row r="195" spans="12:12" ht="15" customHeight="1">
      <c r="L195" s="6"/>
    </row>
    <row r="196" spans="12:12" ht="15" customHeight="1">
      <c r="L196" s="6"/>
    </row>
    <row r="197" spans="12:12" ht="15" customHeight="1">
      <c r="L197" s="6"/>
    </row>
    <row r="198" spans="12:12" ht="15" customHeight="1">
      <c r="L198" s="6"/>
    </row>
    <row r="199" spans="12:12" ht="15" customHeight="1">
      <c r="L199" s="6"/>
    </row>
    <row r="200" spans="12:12" ht="15" customHeight="1">
      <c r="L200" s="6"/>
    </row>
    <row r="201" spans="12:12" ht="15" customHeight="1">
      <c r="L201" s="6"/>
    </row>
    <row r="202" spans="12:12" ht="15" customHeight="1">
      <c r="L202" s="6"/>
    </row>
    <row r="203" spans="12:12" ht="15" customHeight="1">
      <c r="L203" s="6"/>
    </row>
    <row r="204" spans="12:12" ht="15" customHeight="1">
      <c r="L204" s="6"/>
    </row>
    <row r="205" spans="12:12" ht="15" customHeight="1">
      <c r="L205" s="6"/>
    </row>
    <row r="206" spans="12:12" ht="15" customHeight="1">
      <c r="L206" s="6"/>
    </row>
    <row r="207" spans="12:12" ht="15" customHeight="1">
      <c r="L207" s="6"/>
    </row>
    <row r="208" spans="12:12" ht="15" customHeight="1">
      <c r="L208" s="6"/>
    </row>
    <row r="209" spans="12:12" ht="15" customHeight="1">
      <c r="L209" s="6"/>
    </row>
    <row r="210" spans="12:12" ht="15" customHeight="1">
      <c r="L210" s="6"/>
    </row>
    <row r="211" spans="12:12" ht="15" customHeight="1">
      <c r="L211" s="6"/>
    </row>
    <row r="212" spans="12:12" ht="15" customHeight="1">
      <c r="L212" s="6"/>
    </row>
    <row r="213" spans="12:12" ht="15" customHeight="1">
      <c r="L213" s="6"/>
    </row>
    <row r="214" spans="12:12" ht="15" customHeight="1">
      <c r="L214" s="6"/>
    </row>
    <row r="215" spans="12:12" ht="15" customHeight="1">
      <c r="L215" s="6"/>
    </row>
    <row r="216" spans="12:12" ht="15" customHeight="1">
      <c r="L216" s="6"/>
    </row>
    <row r="217" spans="12:12" ht="15" customHeight="1">
      <c r="L217" s="6"/>
    </row>
    <row r="218" spans="12:12" ht="15" customHeight="1">
      <c r="L218" s="6"/>
    </row>
    <row r="219" spans="12:12" ht="15" customHeight="1">
      <c r="L219" s="6"/>
    </row>
    <row r="220" spans="12:12" ht="15" customHeight="1">
      <c r="L220" s="6"/>
    </row>
    <row r="221" spans="12:12" ht="15" customHeight="1">
      <c r="L221" s="6"/>
    </row>
    <row r="222" spans="12:12" ht="15" customHeight="1">
      <c r="L222" s="6"/>
    </row>
    <row r="223" spans="12:12" ht="15" customHeight="1">
      <c r="L223" s="6"/>
    </row>
    <row r="224" spans="12:12" ht="15" customHeight="1">
      <c r="L224" s="6"/>
    </row>
    <row r="225" spans="12:12" ht="15" customHeight="1">
      <c r="L225" s="6"/>
    </row>
    <row r="226" spans="12:12" ht="15" customHeight="1">
      <c r="L226" s="6"/>
    </row>
    <row r="227" spans="12:12" ht="15" customHeight="1">
      <c r="L227" s="6"/>
    </row>
    <row r="228" spans="12:12" ht="15" customHeight="1">
      <c r="L228" s="6"/>
    </row>
    <row r="229" spans="12:12" ht="15" customHeight="1">
      <c r="L229" s="6"/>
    </row>
    <row r="230" spans="12:12" ht="15" customHeight="1">
      <c r="L230" s="6"/>
    </row>
    <row r="231" spans="12:12" ht="15" customHeight="1">
      <c r="L231" s="6"/>
    </row>
    <row r="232" spans="12:12" ht="15" customHeight="1">
      <c r="L232" s="6"/>
    </row>
    <row r="233" spans="12:12" ht="15" customHeight="1">
      <c r="L233" s="6"/>
    </row>
    <row r="234" spans="12:12" ht="15" customHeight="1">
      <c r="L234" s="6"/>
    </row>
    <row r="235" spans="12:12" ht="15" customHeight="1">
      <c r="L235" s="6"/>
    </row>
    <row r="236" spans="12:12" ht="15" customHeight="1">
      <c r="L236" s="6"/>
    </row>
    <row r="237" spans="12:12" ht="15" customHeight="1">
      <c r="L237" s="6"/>
    </row>
    <row r="238" spans="12:12" ht="15" customHeight="1">
      <c r="L238" s="6"/>
    </row>
    <row r="239" spans="12:12" ht="15" customHeight="1">
      <c r="L239" s="6"/>
    </row>
    <row r="240" spans="12:12" ht="15" customHeight="1">
      <c r="L240" s="6"/>
    </row>
    <row r="241" spans="12:12" ht="15" customHeight="1">
      <c r="L241" s="6"/>
    </row>
    <row r="242" spans="12:12" ht="15" customHeight="1">
      <c r="L242" s="6"/>
    </row>
    <row r="243" spans="12:12" ht="15" customHeight="1">
      <c r="L243" s="6"/>
    </row>
    <row r="244" spans="12:12" ht="15" customHeight="1">
      <c r="L244" s="6"/>
    </row>
    <row r="245" spans="12:12" ht="15" customHeight="1">
      <c r="L245" s="6"/>
    </row>
    <row r="246" spans="12:12" ht="15" customHeight="1">
      <c r="L246" s="6"/>
    </row>
    <row r="247" spans="12:12" ht="15" customHeight="1">
      <c r="L247" s="6"/>
    </row>
    <row r="248" spans="12:12" ht="15" customHeight="1">
      <c r="L248" s="6"/>
    </row>
    <row r="249" spans="12:12" ht="15" customHeight="1">
      <c r="L249" s="6"/>
    </row>
    <row r="250" spans="12:12" ht="15" customHeight="1">
      <c r="L250" s="6"/>
    </row>
    <row r="251" spans="12:12" ht="15" customHeight="1">
      <c r="L251" s="6"/>
    </row>
    <row r="252" spans="12:12" ht="15" customHeight="1">
      <c r="L252" s="6"/>
    </row>
    <row r="253" spans="12:12" ht="15" customHeight="1">
      <c r="L253" s="6"/>
    </row>
    <row r="254" spans="12:12" ht="15" customHeight="1">
      <c r="L254" s="6"/>
    </row>
    <row r="255" spans="12:12" ht="15" customHeight="1">
      <c r="L255" s="6"/>
    </row>
    <row r="256" spans="12:12" ht="15" customHeight="1">
      <c r="L256" s="6"/>
    </row>
    <row r="257" spans="12:12" ht="15" customHeight="1">
      <c r="L257" s="6"/>
    </row>
    <row r="258" spans="12:12" ht="15" customHeight="1">
      <c r="L258" s="6"/>
    </row>
    <row r="259" spans="12:12" ht="15" customHeight="1">
      <c r="L259" s="6"/>
    </row>
    <row r="260" spans="12:12" ht="15" customHeight="1">
      <c r="L260" s="6"/>
    </row>
    <row r="261" spans="12:12" ht="15" customHeight="1">
      <c r="L261" s="6"/>
    </row>
    <row r="262" spans="12:12" ht="15" customHeight="1">
      <c r="L262" s="6"/>
    </row>
    <row r="263" spans="12:12" ht="15" customHeight="1">
      <c r="L263" s="6"/>
    </row>
    <row r="264" spans="12:12" ht="15" customHeight="1">
      <c r="L264" s="6"/>
    </row>
    <row r="265" spans="12:12" ht="15" customHeight="1">
      <c r="L265" s="6"/>
    </row>
    <row r="266" spans="12:12" ht="15" customHeight="1">
      <c r="L266" s="6"/>
    </row>
    <row r="267" spans="12:12" ht="15" customHeight="1">
      <c r="L267" s="6"/>
    </row>
    <row r="268" spans="12:12" ht="15" customHeight="1">
      <c r="L268" s="6"/>
    </row>
    <row r="269" spans="12:12" ht="15" customHeight="1">
      <c r="L269" s="6"/>
    </row>
    <row r="270" spans="12:12" ht="15" customHeight="1">
      <c r="L270" s="6"/>
    </row>
    <row r="271" spans="12:12" ht="15" customHeight="1">
      <c r="L271" s="6"/>
    </row>
    <row r="272" spans="12:12" ht="15" customHeight="1">
      <c r="L272" s="6"/>
    </row>
    <row r="273" spans="12:12" ht="15" customHeight="1">
      <c r="L273" s="6"/>
    </row>
    <row r="274" spans="12:12" ht="15" customHeight="1">
      <c r="L274" s="6"/>
    </row>
    <row r="275" spans="12:12" ht="15" customHeight="1">
      <c r="L275" s="6"/>
    </row>
    <row r="276" spans="12:12" ht="15" customHeight="1">
      <c r="L276" s="6"/>
    </row>
    <row r="277" spans="12:12" ht="15" customHeight="1">
      <c r="L277" s="6"/>
    </row>
    <row r="278" spans="12:12" ht="15" customHeight="1">
      <c r="L278" s="6"/>
    </row>
    <row r="279" spans="12:12" ht="15" customHeight="1">
      <c r="L279" s="6"/>
    </row>
    <row r="280" spans="12:12" ht="15" customHeight="1">
      <c r="L280" s="6"/>
    </row>
    <row r="281" spans="12:12" ht="15" customHeight="1">
      <c r="L281" s="6"/>
    </row>
    <row r="282" spans="12:12" ht="15" customHeight="1">
      <c r="L282" s="6"/>
    </row>
    <row r="283" spans="12:12" ht="15" customHeight="1">
      <c r="L283" s="6"/>
    </row>
    <row r="284" spans="12:12" ht="15" customHeight="1">
      <c r="L284" s="6"/>
    </row>
    <row r="285" spans="12:12" ht="15" customHeight="1">
      <c r="L285" s="6"/>
    </row>
    <row r="286" spans="12:12" ht="15" customHeight="1">
      <c r="L286" s="6"/>
    </row>
    <row r="287" spans="12:12" ht="15" customHeight="1">
      <c r="L287" s="6"/>
    </row>
    <row r="288" spans="12:12" ht="15" customHeight="1">
      <c r="L288" s="6"/>
    </row>
    <row r="289" spans="12:12" ht="15" customHeight="1">
      <c r="L289" s="6"/>
    </row>
    <row r="290" spans="12:12" ht="15" customHeight="1">
      <c r="L290" s="6"/>
    </row>
    <row r="291" spans="12:12" ht="15" customHeight="1">
      <c r="L291" s="6"/>
    </row>
    <row r="292" spans="12:12" ht="15" customHeight="1">
      <c r="L292" s="6"/>
    </row>
    <row r="293" spans="12:12" ht="15" customHeight="1">
      <c r="L293" s="6"/>
    </row>
    <row r="294" spans="12:12" ht="15" customHeight="1">
      <c r="L294" s="6"/>
    </row>
    <row r="295" spans="12:12" ht="15" customHeight="1">
      <c r="L295" s="6"/>
    </row>
    <row r="296" spans="12:12" ht="15" customHeight="1">
      <c r="L296" s="6"/>
    </row>
    <row r="297" spans="12:12" ht="15" customHeight="1">
      <c r="L297" s="6"/>
    </row>
    <row r="298" spans="12:12" ht="15" customHeight="1">
      <c r="L298" s="6"/>
    </row>
    <row r="299" spans="12:12" ht="15" customHeight="1">
      <c r="L299" s="6"/>
    </row>
    <row r="300" spans="12:12" ht="15" customHeight="1">
      <c r="L300" s="6"/>
    </row>
    <row r="301" spans="12:12" ht="15" customHeight="1">
      <c r="L301" s="6"/>
    </row>
    <row r="302" spans="12:12" ht="15" customHeight="1">
      <c r="L302" s="6"/>
    </row>
    <row r="303" spans="12:12" ht="15" customHeight="1">
      <c r="L303" s="6"/>
    </row>
    <row r="304" spans="12:12" ht="15" customHeight="1">
      <c r="L304" s="6"/>
    </row>
    <row r="305" spans="12:12" ht="15" customHeight="1">
      <c r="L305" s="6"/>
    </row>
    <row r="306" spans="12:12" ht="15" customHeight="1">
      <c r="L306" s="6"/>
    </row>
    <row r="307" spans="12:12" ht="15" customHeight="1">
      <c r="L307" s="6"/>
    </row>
    <row r="308" spans="12:12" ht="15" customHeight="1">
      <c r="L308" s="6"/>
    </row>
    <row r="309" spans="12:12" ht="15" customHeight="1">
      <c r="L309" s="6"/>
    </row>
    <row r="310" spans="12:12" ht="15" customHeight="1">
      <c r="L310" s="6"/>
    </row>
    <row r="311" spans="12:12" ht="15" customHeight="1">
      <c r="L311" s="6"/>
    </row>
    <row r="312" spans="12:12" ht="15" customHeight="1">
      <c r="L312" s="6"/>
    </row>
    <row r="313" spans="12:12" ht="15" customHeight="1">
      <c r="L313" s="6"/>
    </row>
    <row r="314" spans="12:12" ht="15" customHeight="1">
      <c r="L314" s="6"/>
    </row>
    <row r="315" spans="12:12" ht="15" customHeight="1">
      <c r="L315" s="6"/>
    </row>
    <row r="316" spans="12:12" ht="15" customHeight="1">
      <c r="L316" s="6"/>
    </row>
    <row r="317" spans="12:12" ht="15" customHeight="1">
      <c r="L317" s="6"/>
    </row>
    <row r="318" spans="12:12" ht="15" customHeight="1">
      <c r="L318" s="6"/>
    </row>
    <row r="319" spans="12:12" ht="15" customHeight="1">
      <c r="L319" s="6"/>
    </row>
    <row r="320" spans="12:12" ht="15" customHeight="1">
      <c r="L320" s="6"/>
    </row>
    <row r="321" spans="12:12" ht="15" customHeight="1">
      <c r="L321" s="6"/>
    </row>
    <row r="322" spans="12:12" ht="15" customHeight="1">
      <c r="L322" s="6"/>
    </row>
    <row r="323" spans="12:12" ht="15" customHeight="1">
      <c r="L323" s="6"/>
    </row>
    <row r="324" spans="12:12" ht="15" customHeight="1">
      <c r="L324" s="6"/>
    </row>
    <row r="325" spans="12:12" ht="15" customHeight="1">
      <c r="L325" s="6"/>
    </row>
    <row r="326" spans="12:12" ht="15" customHeight="1">
      <c r="L326" s="6"/>
    </row>
    <row r="327" spans="12:12" ht="15" customHeight="1">
      <c r="L327" s="6"/>
    </row>
    <row r="328" spans="12:12" ht="15" customHeight="1">
      <c r="L328" s="6"/>
    </row>
    <row r="329" spans="12:12" ht="15" customHeight="1">
      <c r="L329" s="6"/>
    </row>
    <row r="330" spans="12:12" ht="15" customHeight="1">
      <c r="L330" s="6"/>
    </row>
    <row r="331" spans="12:12" ht="15" customHeight="1">
      <c r="L331" s="6"/>
    </row>
    <row r="332" spans="12:12" ht="15" customHeight="1">
      <c r="L332" s="6"/>
    </row>
    <row r="333" spans="12:12" ht="15" customHeight="1">
      <c r="L333" s="6"/>
    </row>
    <row r="334" spans="12:12" ht="15" customHeight="1">
      <c r="L334" s="6"/>
    </row>
    <row r="335" spans="12:12" ht="15" customHeight="1">
      <c r="L335" s="6"/>
    </row>
    <row r="336" spans="12:12" ht="15" customHeight="1">
      <c r="L336" s="6"/>
    </row>
    <row r="337" spans="12:12" ht="15" customHeight="1">
      <c r="L337" s="6"/>
    </row>
    <row r="338" spans="12:12" ht="15" customHeight="1">
      <c r="L338" s="6"/>
    </row>
    <row r="339" spans="12:12" ht="15" customHeight="1">
      <c r="L339" s="6"/>
    </row>
    <row r="340" spans="12:12" ht="15" customHeight="1">
      <c r="L340" s="6"/>
    </row>
    <row r="341" spans="12:12" ht="15" customHeight="1">
      <c r="L341" s="6"/>
    </row>
    <row r="342" spans="12:12" ht="15" customHeight="1">
      <c r="L342" s="6"/>
    </row>
    <row r="343" spans="12:12" ht="15" customHeight="1">
      <c r="L343" s="6"/>
    </row>
    <row r="344" spans="12:12" ht="15" customHeight="1">
      <c r="L344" s="6"/>
    </row>
    <row r="345" spans="12:12" ht="15" customHeight="1">
      <c r="L345" s="6"/>
    </row>
    <row r="346" spans="12:12" ht="15" customHeight="1">
      <c r="L346" s="6"/>
    </row>
    <row r="347" spans="12:12" ht="15" customHeight="1">
      <c r="L347" s="6"/>
    </row>
    <row r="348" spans="12:12" ht="15" customHeight="1">
      <c r="L348" s="6"/>
    </row>
    <row r="349" spans="12:12" ht="15" customHeight="1">
      <c r="L349" s="6"/>
    </row>
    <row r="350" spans="12:12" ht="15" customHeight="1">
      <c r="L350" s="6"/>
    </row>
    <row r="351" spans="12:12" ht="15" customHeight="1">
      <c r="L351" s="6"/>
    </row>
    <row r="352" spans="12:12" ht="15" customHeight="1">
      <c r="L352" s="6"/>
    </row>
    <row r="353" spans="12:12" ht="15" customHeight="1">
      <c r="L353" s="6"/>
    </row>
    <row r="354" spans="12:12" ht="15" customHeight="1">
      <c r="L354" s="6"/>
    </row>
    <row r="355" spans="12:12" ht="15" customHeight="1">
      <c r="L355" s="6"/>
    </row>
    <row r="356" spans="12:12" ht="15" customHeight="1">
      <c r="L356" s="6"/>
    </row>
    <row r="357" spans="12:12" ht="15" customHeight="1">
      <c r="L357" s="6"/>
    </row>
    <row r="358" spans="12:12" ht="15" customHeight="1">
      <c r="L358" s="6"/>
    </row>
    <row r="359" spans="12:12" ht="15" customHeight="1">
      <c r="L359" s="6"/>
    </row>
    <row r="360" spans="12:12" ht="15" customHeight="1">
      <c r="L360" s="6"/>
    </row>
    <row r="361" spans="12:12" ht="15" customHeight="1">
      <c r="L361" s="6"/>
    </row>
    <row r="362" spans="12:12" ht="15" customHeight="1">
      <c r="L362" s="6"/>
    </row>
    <row r="363" spans="12:12" ht="15" customHeight="1">
      <c r="L363" s="6"/>
    </row>
    <row r="364" spans="12:12" ht="15" customHeight="1">
      <c r="L364" s="6"/>
    </row>
    <row r="365" spans="12:12" ht="15" customHeight="1">
      <c r="L365" s="6"/>
    </row>
    <row r="366" spans="12:12" ht="15" customHeight="1">
      <c r="L366" s="6"/>
    </row>
    <row r="367" spans="12:12" ht="15" customHeight="1">
      <c r="L367" s="6"/>
    </row>
    <row r="368" spans="12:12" ht="15" customHeight="1">
      <c r="L368" s="6"/>
    </row>
    <row r="369" spans="12:12" ht="15" customHeight="1">
      <c r="L369" s="6"/>
    </row>
    <row r="370" spans="12:12" ht="15" customHeight="1">
      <c r="L370" s="6"/>
    </row>
    <row r="371" spans="12:12" ht="15" customHeight="1">
      <c r="L371" s="6"/>
    </row>
    <row r="372" spans="12:12" ht="15" customHeight="1">
      <c r="L372" s="6"/>
    </row>
    <row r="373" spans="12:12" ht="15" customHeight="1">
      <c r="L373" s="6"/>
    </row>
    <row r="374" spans="12:12" ht="15" customHeight="1">
      <c r="L374" s="6"/>
    </row>
    <row r="375" spans="12:12" ht="15" customHeight="1">
      <c r="L375" s="6"/>
    </row>
    <row r="376" spans="12:12" ht="15" customHeight="1">
      <c r="L376" s="6"/>
    </row>
    <row r="377" spans="12:12" ht="15" customHeight="1">
      <c r="L377" s="6"/>
    </row>
    <row r="378" spans="12:12" ht="15" customHeight="1">
      <c r="L378" s="6"/>
    </row>
    <row r="379" spans="12:12" ht="15" customHeight="1">
      <c r="L379" s="6"/>
    </row>
    <row r="380" spans="12:12" ht="15" customHeight="1">
      <c r="L380" s="6"/>
    </row>
    <row r="381" spans="12:12" ht="15" customHeight="1">
      <c r="L381" s="6"/>
    </row>
    <row r="382" spans="12:12" ht="15" customHeight="1">
      <c r="L382" s="6"/>
    </row>
    <row r="383" spans="12:12" ht="15" customHeight="1">
      <c r="L383" s="6"/>
    </row>
    <row r="384" spans="12:12" ht="15" customHeight="1">
      <c r="L384" s="6"/>
    </row>
    <row r="385" spans="12:12" ht="15" customHeight="1">
      <c r="L385" s="6"/>
    </row>
    <row r="386" spans="12:12" ht="15" customHeight="1">
      <c r="L386" s="6"/>
    </row>
    <row r="387" spans="12:12" ht="15" customHeight="1">
      <c r="L387" s="6"/>
    </row>
    <row r="388" spans="12:12" ht="15" customHeight="1">
      <c r="L388" s="6"/>
    </row>
    <row r="389" spans="12:12" ht="15" customHeight="1">
      <c r="L389" s="6"/>
    </row>
    <row r="390" spans="12:12" ht="15" customHeight="1">
      <c r="L390" s="6"/>
    </row>
    <row r="391" spans="12:12" ht="15" customHeight="1">
      <c r="L391" s="6"/>
    </row>
    <row r="392" spans="12:12" ht="15" customHeight="1">
      <c r="L392" s="6"/>
    </row>
    <row r="393" spans="12:12" ht="15" customHeight="1">
      <c r="L393" s="6"/>
    </row>
    <row r="394" spans="12:12" ht="15" customHeight="1">
      <c r="L394" s="6"/>
    </row>
    <row r="395" spans="12:12" ht="15" customHeight="1">
      <c r="L395" s="6"/>
    </row>
    <row r="396" spans="12:12" ht="15" customHeight="1">
      <c r="L396" s="6"/>
    </row>
    <row r="397" spans="12:12" ht="15" customHeight="1">
      <c r="L397" s="6"/>
    </row>
    <row r="398" spans="12:12" ht="15" customHeight="1">
      <c r="L398" s="6"/>
    </row>
    <row r="399" spans="12:12" ht="15" customHeight="1">
      <c r="L399" s="6"/>
    </row>
    <row r="400" spans="12:12" ht="15" customHeight="1">
      <c r="L400" s="6"/>
    </row>
    <row r="401" spans="12:12" ht="15" customHeight="1">
      <c r="L401" s="6"/>
    </row>
    <row r="402" spans="12:12" ht="15" customHeight="1">
      <c r="L402" s="6"/>
    </row>
    <row r="403" spans="12:12" ht="15" customHeight="1">
      <c r="L403" s="6"/>
    </row>
    <row r="404" spans="12:12" ht="15" customHeight="1">
      <c r="L404" s="6"/>
    </row>
    <row r="405" spans="12:12" ht="15" customHeight="1">
      <c r="L405" s="6"/>
    </row>
    <row r="406" spans="12:12" ht="15" customHeight="1">
      <c r="L406" s="6"/>
    </row>
    <row r="407" spans="12:12" ht="15" customHeight="1">
      <c r="L407" s="6"/>
    </row>
    <row r="408" spans="12:12" ht="15" customHeight="1">
      <c r="L408" s="6"/>
    </row>
    <row r="409" spans="12:12" ht="15" customHeight="1">
      <c r="L409" s="6"/>
    </row>
    <row r="410" spans="12:12" ht="15" customHeight="1">
      <c r="L410" s="6"/>
    </row>
    <row r="411" spans="12:12" ht="15" customHeight="1">
      <c r="L411" s="6"/>
    </row>
    <row r="412" spans="12:12" ht="15" customHeight="1">
      <c r="L412" s="6"/>
    </row>
    <row r="413" spans="12:12" ht="15" customHeight="1">
      <c r="L413" s="6"/>
    </row>
    <row r="414" spans="12:12" ht="15" customHeight="1">
      <c r="L414" s="6"/>
    </row>
    <row r="415" spans="12:12" ht="15" customHeight="1">
      <c r="L415" s="6"/>
    </row>
    <row r="416" spans="12:12" ht="15" customHeight="1">
      <c r="L416" s="6"/>
    </row>
    <row r="417" spans="12:12" ht="15" customHeight="1">
      <c r="L417" s="6"/>
    </row>
    <row r="418" spans="12:12" ht="15" customHeight="1">
      <c r="L418" s="6"/>
    </row>
    <row r="419" spans="12:12" ht="15" customHeight="1">
      <c r="L419" s="6"/>
    </row>
    <row r="420" spans="12:12" ht="15" customHeight="1">
      <c r="L420" s="6"/>
    </row>
    <row r="421" spans="12:12" ht="15" customHeight="1">
      <c r="L421" s="6"/>
    </row>
    <row r="422" spans="12:12" ht="15" customHeight="1">
      <c r="L422" s="6"/>
    </row>
    <row r="423" spans="12:12" ht="15" customHeight="1">
      <c r="L423" s="6"/>
    </row>
    <row r="424" spans="12:12" ht="15" customHeight="1">
      <c r="L424" s="6"/>
    </row>
    <row r="425" spans="12:12" ht="15" customHeight="1">
      <c r="L425" s="6"/>
    </row>
    <row r="426" spans="12:12" ht="15" customHeight="1">
      <c r="L426" s="6"/>
    </row>
    <row r="427" spans="12:12" ht="15" customHeight="1">
      <c r="L427" s="6"/>
    </row>
    <row r="428" spans="12:12" ht="15" customHeight="1">
      <c r="L428" s="6"/>
    </row>
    <row r="429" spans="12:12" ht="15" customHeight="1">
      <c r="L429" s="6"/>
    </row>
    <row r="430" spans="12:12" ht="15" customHeight="1">
      <c r="L430" s="6"/>
    </row>
    <row r="431" spans="12:12" ht="15" customHeight="1">
      <c r="L431" s="6"/>
    </row>
    <row r="432" spans="12:12" ht="15" customHeight="1">
      <c r="L432" s="6"/>
    </row>
    <row r="433" spans="12:12" ht="15" customHeight="1">
      <c r="L433" s="6"/>
    </row>
    <row r="434" spans="12:12" ht="15" customHeight="1">
      <c r="L434" s="6"/>
    </row>
    <row r="435" spans="12:12" ht="15" customHeight="1">
      <c r="L435" s="6"/>
    </row>
    <row r="436" spans="12:12" ht="15" customHeight="1">
      <c r="L436" s="6"/>
    </row>
    <row r="437" spans="12:12" ht="15" customHeight="1">
      <c r="L437" s="6"/>
    </row>
    <row r="438" spans="12:12" ht="15" customHeight="1">
      <c r="L438" s="6"/>
    </row>
    <row r="439" spans="12:12" ht="15" customHeight="1">
      <c r="L439" s="6"/>
    </row>
    <row r="440" spans="12:12" ht="15" customHeight="1">
      <c r="L440" s="6"/>
    </row>
    <row r="441" spans="12:12" ht="15" customHeight="1">
      <c r="L441" s="6"/>
    </row>
    <row r="442" spans="12:12" ht="15" customHeight="1">
      <c r="L442" s="6"/>
    </row>
    <row r="443" spans="12:12" ht="15" customHeight="1">
      <c r="L443" s="6"/>
    </row>
    <row r="444" spans="12:12" ht="15" customHeight="1">
      <c r="L444" s="6"/>
    </row>
    <row r="445" spans="12:12" ht="15" customHeight="1">
      <c r="L445" s="6"/>
    </row>
    <row r="446" spans="12:12" ht="15" customHeight="1">
      <c r="L446" s="6"/>
    </row>
    <row r="447" spans="12:12" ht="15" customHeight="1">
      <c r="L447" s="6"/>
    </row>
    <row r="448" spans="12:12" ht="15" customHeight="1">
      <c r="L448" s="6"/>
    </row>
    <row r="449" spans="12:12" ht="15" customHeight="1">
      <c r="L449" s="6"/>
    </row>
    <row r="450" spans="12:12" ht="15" customHeight="1">
      <c r="L450" s="6"/>
    </row>
    <row r="451" spans="12:12" ht="15" customHeight="1">
      <c r="L451" s="6"/>
    </row>
    <row r="452" spans="12:12" ht="15" customHeight="1">
      <c r="L452" s="6"/>
    </row>
    <row r="453" spans="12:12" ht="15" customHeight="1">
      <c r="L453" s="6"/>
    </row>
    <row r="454" spans="12:12" ht="15" customHeight="1">
      <c r="L454" s="6"/>
    </row>
    <row r="455" spans="12:12" ht="15" customHeight="1">
      <c r="L455" s="6"/>
    </row>
    <row r="456" spans="12:12" ht="15" customHeight="1">
      <c r="L456" s="6"/>
    </row>
    <row r="457" spans="12:12" ht="15" customHeight="1">
      <c r="L457" s="6"/>
    </row>
    <row r="458" spans="12:12" ht="15" customHeight="1">
      <c r="L458" s="6"/>
    </row>
    <row r="459" spans="12:12" ht="15" customHeight="1">
      <c r="L459" s="6"/>
    </row>
    <row r="460" spans="12:12" ht="15" customHeight="1">
      <c r="L460" s="6"/>
    </row>
    <row r="461" spans="12:12" ht="15" customHeight="1">
      <c r="L461" s="6"/>
    </row>
    <row r="462" spans="12:12" ht="15" customHeight="1">
      <c r="L462" s="6"/>
    </row>
    <row r="463" spans="12:12" ht="15" customHeight="1">
      <c r="L463" s="6"/>
    </row>
    <row r="464" spans="12:12" ht="15" customHeight="1">
      <c r="L464" s="6"/>
    </row>
    <row r="465" spans="12:12" ht="15" customHeight="1">
      <c r="L465" s="6"/>
    </row>
    <row r="466" spans="12:12" ht="15" customHeight="1">
      <c r="L466" s="6"/>
    </row>
    <row r="467" spans="12:12" ht="15" customHeight="1">
      <c r="L467" s="6"/>
    </row>
    <row r="468" spans="12:12" ht="15" customHeight="1">
      <c r="L468" s="6"/>
    </row>
    <row r="469" spans="12:12" ht="15" customHeight="1">
      <c r="L469" s="6"/>
    </row>
    <row r="470" spans="12:12" ht="15" customHeight="1">
      <c r="L470" s="6"/>
    </row>
    <row r="471" spans="12:12" ht="15" customHeight="1">
      <c r="L471" s="6"/>
    </row>
    <row r="472" spans="12:12" ht="15" customHeight="1">
      <c r="L472" s="6"/>
    </row>
    <row r="473" spans="12:12" ht="15" customHeight="1">
      <c r="L473" s="6"/>
    </row>
    <row r="474" spans="12:12" ht="15" customHeight="1">
      <c r="L474" s="6"/>
    </row>
    <row r="475" spans="12:12" ht="15" customHeight="1">
      <c r="L475" s="6"/>
    </row>
    <row r="476" spans="12:12" ht="15" customHeight="1">
      <c r="L476" s="6"/>
    </row>
    <row r="477" spans="12:12" ht="15" customHeight="1">
      <c r="L477" s="6"/>
    </row>
    <row r="478" spans="12:12" ht="15" customHeight="1">
      <c r="L478" s="6"/>
    </row>
    <row r="479" spans="12:12" ht="15" customHeight="1">
      <c r="L479" s="6"/>
    </row>
    <row r="480" spans="12:12" ht="15" customHeight="1">
      <c r="L480" s="6"/>
    </row>
    <row r="481" spans="12:12" ht="15" customHeight="1">
      <c r="L481" s="6"/>
    </row>
    <row r="482" spans="12:12" ht="15" customHeight="1">
      <c r="L482" s="6"/>
    </row>
    <row r="483" spans="12:12" ht="15" customHeight="1">
      <c r="L483" s="6"/>
    </row>
    <row r="484" spans="12:12" ht="15" customHeight="1">
      <c r="L484" s="6"/>
    </row>
    <row r="485" spans="12:12" ht="15" customHeight="1">
      <c r="L485" s="6"/>
    </row>
    <row r="486" spans="12:12" ht="15" customHeight="1">
      <c r="L486" s="6"/>
    </row>
    <row r="487" spans="12:12" ht="15" customHeight="1">
      <c r="L487" s="6"/>
    </row>
    <row r="488" spans="12:12" ht="15" customHeight="1">
      <c r="L488" s="6"/>
    </row>
    <row r="489" spans="12:12" ht="15" customHeight="1">
      <c r="L489" s="6"/>
    </row>
    <row r="490" spans="12:12" ht="15" customHeight="1">
      <c r="L490" s="6"/>
    </row>
    <row r="491" spans="12:12" ht="15" customHeight="1">
      <c r="L491" s="6"/>
    </row>
    <row r="492" spans="12:12" ht="15" customHeight="1">
      <c r="L492" s="6"/>
    </row>
    <row r="493" spans="12:12" ht="15" customHeight="1">
      <c r="L493" s="6"/>
    </row>
    <row r="494" spans="12:12" ht="15" customHeight="1">
      <c r="L494" s="6"/>
    </row>
    <row r="495" spans="12:12" ht="15" customHeight="1">
      <c r="L495" s="6"/>
    </row>
    <row r="496" spans="12:12" ht="15" customHeight="1">
      <c r="L496" s="6"/>
    </row>
    <row r="497" spans="12:12" ht="15" customHeight="1">
      <c r="L497" s="6"/>
    </row>
    <row r="498" spans="12:12" ht="15" customHeight="1">
      <c r="L498" s="6"/>
    </row>
    <row r="499" spans="12:12" ht="15" customHeight="1">
      <c r="L499" s="6"/>
    </row>
    <row r="500" spans="12:12" ht="15" customHeight="1">
      <c r="L500" s="6"/>
    </row>
    <row r="501" spans="12:12" ht="15" customHeight="1">
      <c r="L501" s="6"/>
    </row>
  </sheetData>
  <sheetProtection password="D40B" sheet="1" objects="1" scenarios="1" selectLockedCells="1" selectUnlockedCells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C00000"/>
    <pageSetUpPr fitToPage="1"/>
  </sheetPr>
  <dimension ref="A1:W87"/>
  <sheetViews>
    <sheetView zoomScale="90" zoomScaleNormal="90" workbookViewId="0">
      <pane ySplit="1" topLeftCell="A2" activePane="bottomLeft" state="frozen"/>
      <selection pane="bottomLeft" activeCell="D7" sqref="D7"/>
    </sheetView>
  </sheetViews>
  <sheetFormatPr baseColWidth="10" defaultRowHeight="15"/>
  <cols>
    <col min="1" max="1" width="17.7109375" style="18" customWidth="1"/>
    <col min="2" max="2" width="18.7109375" style="14" customWidth="1"/>
    <col min="3" max="3" width="16.7109375" style="14" customWidth="1"/>
    <col min="4" max="4" width="16.85546875" style="14" customWidth="1"/>
    <col min="5" max="5" width="30" style="14" customWidth="1"/>
    <col min="6" max="6" width="15" style="14" customWidth="1"/>
    <col min="7" max="7" width="14.5703125" style="14" customWidth="1"/>
    <col min="8" max="8" width="16.140625" style="14" customWidth="1"/>
    <col min="9" max="9" width="13.7109375" style="27" customWidth="1"/>
    <col min="10" max="10" width="15.7109375" style="14" customWidth="1"/>
    <col min="11" max="11" width="14.85546875" style="15" customWidth="1"/>
    <col min="12" max="13" width="15.85546875" style="20" hidden="1" customWidth="1"/>
    <col min="14" max="14" width="18.5703125" style="20" hidden="1" customWidth="1"/>
    <col min="15" max="15" width="23.28515625" style="19" hidden="1" customWidth="1"/>
    <col min="16" max="16" width="18.5703125" style="19" hidden="1" customWidth="1"/>
    <col min="17" max="17" width="24.28515625" style="3" hidden="1" customWidth="1"/>
    <col min="18" max="18" width="16.5703125" style="3" hidden="1" customWidth="1"/>
    <col min="19" max="19" width="14.7109375" style="3" hidden="1" customWidth="1"/>
    <col min="20" max="20" width="24.140625" style="3" hidden="1" customWidth="1"/>
    <col min="21" max="21" width="25" style="3" hidden="1" customWidth="1"/>
    <col min="22" max="22" width="18.5703125" style="3" hidden="1" customWidth="1"/>
    <col min="23" max="23" width="14.28515625" style="3" hidden="1" customWidth="1"/>
    <col min="24" max="16384" width="11.42578125" style="3"/>
  </cols>
  <sheetData>
    <row r="1" spans="1:23" s="4" customFormat="1" ht="51" customHeight="1" thickBot="1">
      <c r="A1" s="7" t="s">
        <v>16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65</v>
      </c>
      <c r="H1" s="8" t="s">
        <v>5</v>
      </c>
      <c r="I1" s="8" t="s">
        <v>106</v>
      </c>
      <c r="J1" s="8" t="s">
        <v>6</v>
      </c>
      <c r="K1" s="9" t="s">
        <v>120</v>
      </c>
      <c r="L1" s="28" t="s">
        <v>17</v>
      </c>
      <c r="M1" s="28"/>
      <c r="N1" s="21" t="s">
        <v>18</v>
      </c>
      <c r="O1" s="29" t="s">
        <v>19</v>
      </c>
      <c r="P1" s="29"/>
      <c r="Q1" s="23" t="s">
        <v>21</v>
      </c>
      <c r="R1" s="22" t="s">
        <v>22</v>
      </c>
      <c r="S1" s="22" t="s">
        <v>20</v>
      </c>
      <c r="T1" s="24" t="s">
        <v>23</v>
      </c>
      <c r="U1" s="21" t="s">
        <v>24</v>
      </c>
      <c r="V1" s="21" t="s">
        <v>25</v>
      </c>
      <c r="W1" s="25" t="s">
        <v>26</v>
      </c>
    </row>
    <row r="2" spans="1:23">
      <c r="A2" s="18" t="s">
        <v>141</v>
      </c>
      <c r="B2" s="11">
        <f t="shared" ref="B2:B33" ca="1" si="0">IF(D2="","",IF(D2-TODAY()&lt;0,0,D2-TODAY()))</f>
        <v>176</v>
      </c>
      <c r="C2" s="14" t="s">
        <v>142</v>
      </c>
      <c r="D2" s="12">
        <f t="shared" ref="D2:D33" si="1">IF(C2="","",C2+180)</f>
        <v>42264</v>
      </c>
      <c r="E2" s="13" t="str">
        <f t="shared" ref="E2:E33" ca="1" si="2">IF(B2="","",IF(B2&lt;7,"A étalonner",IF(AND(B2&gt;7,B2&lt;90),"Etalonnage prévu &gt; 1 semaine",IF(B2&gt;90,"Etalonnage prévu &gt; 3 mois",""))))</f>
        <v>Etalonnage prévu &gt; 3 mois</v>
      </c>
      <c r="F2" s="14" t="s">
        <v>143</v>
      </c>
      <c r="G2" s="14" t="s">
        <v>143</v>
      </c>
      <c r="I2" s="27" t="s">
        <v>109</v>
      </c>
      <c r="J2" s="14" t="str">
        <f t="shared" ref="J2:J33" ca="1" si="3">IF(OR(A2="",B2=""),"",IF(OR(H2&lt;&gt;"",E2="A étalonner"),"Hors d'usage",IF(AND(F2="",G2="",E2&lt;&gt;"A étalonner",I2&lt;&gt;"En cours"),"En stock","Indisponible")))</f>
        <v>Indisponible</v>
      </c>
      <c r="K2" s="15" t="s">
        <v>121</v>
      </c>
    </row>
    <row r="3" spans="1:23">
      <c r="A3" s="18" t="s">
        <v>27</v>
      </c>
      <c r="B3" s="11">
        <f t="shared" ca="1" si="0"/>
        <v>157</v>
      </c>
      <c r="C3" s="16" t="s">
        <v>123</v>
      </c>
      <c r="D3" s="12">
        <f t="shared" si="1"/>
        <v>42245</v>
      </c>
      <c r="E3" s="13" t="str">
        <f t="shared" ca="1" si="2"/>
        <v>Etalonnage prévu &gt; 3 mois</v>
      </c>
      <c r="F3" s="14" t="s">
        <v>124</v>
      </c>
      <c r="G3" s="14" t="s">
        <v>66</v>
      </c>
      <c r="H3" s="13"/>
      <c r="I3" s="27" t="s">
        <v>107</v>
      </c>
      <c r="J3" s="14" t="str">
        <f t="shared" ca="1" si="3"/>
        <v>Indisponible</v>
      </c>
      <c r="K3" s="15" t="s">
        <v>66</v>
      </c>
      <c r="L3" s="20" t="str">
        <f ca="1">IF($J3="En stock",A3,"")</f>
        <v/>
      </c>
      <c r="M3" s="20" t="str">
        <f ca="1">IF($J3="En stock",B3,"")</f>
        <v/>
      </c>
      <c r="N3" s="20" t="str">
        <f>IF(OR($F3&lt;&gt;"",$G3&lt;&gt;""),A3,"")</f>
        <v>KA411-1005294</v>
      </c>
      <c r="O3" s="19" t="str">
        <f ca="1">IF(E3="","",E3)</f>
        <v>Etalonnage prévu &gt; 3 mois</v>
      </c>
      <c r="P3" s="19" t="str">
        <f ca="1">IF(E3="","",A3)</f>
        <v>KA411-1005294</v>
      </c>
      <c r="Q3" s="3">
        <f ca="1">IF(O3="Etalonnage prévu &gt; 3 mois",COUNTIF($E$2:$E$48,"Etalonnage prévu &gt; 3 mois"),IF(O3="Etalonnage prévu &gt; 3 semaines",COUNTIF($E$2:$E$48,"Etalonnage prévu &gt; 3 semaines"),IF(O3="A étalonner",COUNTIF($E$2:$E$48,"A étalonner"),"")))</f>
        <v>43</v>
      </c>
    </row>
    <row r="4" spans="1:23">
      <c r="A4" s="18" t="s">
        <v>140</v>
      </c>
      <c r="B4" s="11">
        <f t="shared" ca="1" si="0"/>
        <v>180</v>
      </c>
      <c r="C4" s="14" t="s">
        <v>139</v>
      </c>
      <c r="D4" s="12">
        <f t="shared" si="1"/>
        <v>42268</v>
      </c>
      <c r="E4" s="13" t="str">
        <f t="shared" ca="1" si="2"/>
        <v>Etalonnage prévu &gt; 3 mois</v>
      </c>
      <c r="I4" s="27" t="s">
        <v>109</v>
      </c>
      <c r="J4" s="14" t="str">
        <f t="shared" ca="1" si="3"/>
        <v>En stock</v>
      </c>
      <c r="K4" s="15" t="s">
        <v>121</v>
      </c>
    </row>
    <row r="5" spans="1:23">
      <c r="A5" s="18" t="s">
        <v>98</v>
      </c>
      <c r="B5" s="11">
        <f t="shared" ca="1" si="0"/>
        <v>110</v>
      </c>
      <c r="C5" s="14" t="s">
        <v>97</v>
      </c>
      <c r="D5" s="12">
        <f t="shared" si="1"/>
        <v>42198</v>
      </c>
      <c r="E5" s="13" t="str">
        <f t="shared" ca="1" si="2"/>
        <v>Etalonnage prévu &gt; 3 mois</v>
      </c>
      <c r="H5" s="13"/>
      <c r="I5" s="27" t="s">
        <v>107</v>
      </c>
      <c r="J5" s="14" t="str">
        <f t="shared" ca="1" si="3"/>
        <v>En stock</v>
      </c>
      <c r="K5" s="15" t="s">
        <v>121</v>
      </c>
      <c r="L5" s="20" t="str">
        <f t="shared" ref="L5:L36" ca="1" si="4">IF($J5="En stock",A5,"")</f>
        <v>KA411-1005300</v>
      </c>
      <c r="M5" s="20">
        <f t="shared" ref="M5:M36" ca="1" si="5">IF($J5="En stock",B5,"")</f>
        <v>110</v>
      </c>
      <c r="N5" s="20" t="str">
        <f t="shared" ref="N5:N36" si="6">IF(OR($F5&lt;&gt;"",$G5&lt;&gt;""),A5,"")</f>
        <v/>
      </c>
      <c r="O5" s="19" t="str">
        <f t="shared" ref="O5:O36" ca="1" si="7">IF(E5="","",E5)</f>
        <v>Etalonnage prévu &gt; 3 mois</v>
      </c>
      <c r="P5" s="19" t="str">
        <f t="shared" ref="P5:P36" ca="1" si="8">IF(E5="","",A5)</f>
        <v>KA411-1005300</v>
      </c>
      <c r="Q5" s="3">
        <f t="shared" ref="Q5:Q36" ca="1" si="9">IF(O5="Etalonnage prévu &gt; 3 mois",COUNTIF($E$2:$E$48,"Etalonnage prévu &gt; 3 mois"),IF(O5="Etalonnage prévu &gt; 3 semaines",COUNTIF($E$2:$E$48,"Etalonnage prévu &gt; 3 semaines"),IF(O5="A étalonner",COUNTIF($E$2:$E$48,"A étalonner"),"")))</f>
        <v>43</v>
      </c>
    </row>
    <row r="6" spans="1:23">
      <c r="A6" s="18" t="s">
        <v>31</v>
      </c>
      <c r="B6" s="11">
        <f t="shared" ca="1" si="0"/>
        <v>110</v>
      </c>
      <c r="C6" s="16" t="s">
        <v>97</v>
      </c>
      <c r="D6" s="12">
        <f t="shared" si="1"/>
        <v>42198</v>
      </c>
      <c r="E6" s="13" t="str">
        <f t="shared" ca="1" si="2"/>
        <v>Etalonnage prévu &gt; 3 mois</v>
      </c>
      <c r="F6" s="14" t="s">
        <v>118</v>
      </c>
      <c r="G6" s="14" t="s">
        <v>119</v>
      </c>
      <c r="H6" s="13"/>
      <c r="I6" s="27" t="s">
        <v>107</v>
      </c>
      <c r="J6" s="14" t="str">
        <f t="shared" ca="1" si="3"/>
        <v>Indisponible</v>
      </c>
      <c r="K6" s="15" t="s">
        <v>121</v>
      </c>
      <c r="L6" s="20" t="str">
        <f t="shared" ca="1" si="4"/>
        <v/>
      </c>
      <c r="M6" s="20" t="str">
        <f t="shared" ca="1" si="5"/>
        <v/>
      </c>
      <c r="N6" s="20" t="str">
        <f t="shared" si="6"/>
        <v>KA411-1005352</v>
      </c>
      <c r="O6" s="19" t="str">
        <f t="shared" ca="1" si="7"/>
        <v>Etalonnage prévu &gt; 3 mois</v>
      </c>
      <c r="P6" s="19" t="str">
        <f t="shared" ca="1" si="8"/>
        <v>KA411-1005352</v>
      </c>
      <c r="Q6" s="3">
        <f t="shared" ca="1" si="9"/>
        <v>43</v>
      </c>
    </row>
    <row r="7" spans="1:23">
      <c r="A7" s="10" t="s">
        <v>7</v>
      </c>
      <c r="B7" s="11">
        <f t="shared" ca="1" si="0"/>
        <v>157</v>
      </c>
      <c r="C7" s="16" t="s">
        <v>123</v>
      </c>
      <c r="D7" s="12">
        <f t="shared" si="1"/>
        <v>42245</v>
      </c>
      <c r="E7" s="13" t="str">
        <f t="shared" ca="1" si="2"/>
        <v>Etalonnage prévu &gt; 3 mois</v>
      </c>
      <c r="F7" s="14" t="s">
        <v>124</v>
      </c>
      <c r="G7" s="14" t="s">
        <v>66</v>
      </c>
      <c r="H7" s="13"/>
      <c r="I7" s="27" t="s">
        <v>107</v>
      </c>
      <c r="J7" s="14" t="str">
        <f t="shared" ca="1" si="3"/>
        <v>Indisponible</v>
      </c>
      <c r="K7" s="15" t="s">
        <v>66</v>
      </c>
      <c r="L7" s="20" t="str">
        <f t="shared" ca="1" si="4"/>
        <v/>
      </c>
      <c r="M7" s="20" t="str">
        <f t="shared" ca="1" si="5"/>
        <v/>
      </c>
      <c r="N7" s="20" t="str">
        <f t="shared" si="6"/>
        <v>KA411-1005389</v>
      </c>
      <c r="O7" s="19" t="str">
        <f t="shared" ca="1" si="7"/>
        <v>Etalonnage prévu &gt; 3 mois</v>
      </c>
      <c r="P7" s="19" t="str">
        <f t="shared" ca="1" si="8"/>
        <v>KA411-1005389</v>
      </c>
      <c r="Q7" s="3">
        <f t="shared" ca="1" si="9"/>
        <v>43</v>
      </c>
    </row>
    <row r="8" spans="1:23" ht="15" customHeight="1">
      <c r="A8" s="18" t="s">
        <v>101</v>
      </c>
      <c r="B8" s="11">
        <f t="shared" ca="1" si="0"/>
        <v>157</v>
      </c>
      <c r="C8" s="16" t="s">
        <v>123</v>
      </c>
      <c r="D8" s="12">
        <f t="shared" si="1"/>
        <v>42245</v>
      </c>
      <c r="E8" s="13" t="str">
        <f t="shared" ca="1" si="2"/>
        <v>Etalonnage prévu &gt; 3 mois</v>
      </c>
      <c r="F8" s="14" t="s">
        <v>124</v>
      </c>
      <c r="G8" s="14" t="s">
        <v>66</v>
      </c>
      <c r="H8" s="13"/>
      <c r="I8" s="27" t="s">
        <v>107</v>
      </c>
      <c r="J8" s="14" t="str">
        <f t="shared" ca="1" si="3"/>
        <v>Indisponible</v>
      </c>
      <c r="K8" s="15" t="s">
        <v>66</v>
      </c>
      <c r="L8" s="20" t="str">
        <f t="shared" ca="1" si="4"/>
        <v/>
      </c>
      <c r="M8" s="20" t="str">
        <f t="shared" ca="1" si="5"/>
        <v/>
      </c>
      <c r="N8" s="20" t="str">
        <f t="shared" si="6"/>
        <v>KA411-1005406</v>
      </c>
      <c r="O8" s="19" t="str">
        <f t="shared" ca="1" si="7"/>
        <v>Etalonnage prévu &gt; 3 mois</v>
      </c>
      <c r="P8" s="19" t="str">
        <f t="shared" ca="1" si="8"/>
        <v>KA411-1005406</v>
      </c>
      <c r="Q8" s="3">
        <f t="shared" ca="1" si="9"/>
        <v>43</v>
      </c>
    </row>
    <row r="9" spans="1:23" ht="15" customHeight="1">
      <c r="A9" s="18" t="s">
        <v>100</v>
      </c>
      <c r="B9" s="11">
        <f t="shared" ca="1" si="0"/>
        <v>157</v>
      </c>
      <c r="C9" s="16" t="s">
        <v>123</v>
      </c>
      <c r="D9" s="12">
        <f t="shared" si="1"/>
        <v>42245</v>
      </c>
      <c r="E9" s="13" t="str">
        <f t="shared" ca="1" si="2"/>
        <v>Etalonnage prévu &gt; 3 mois</v>
      </c>
      <c r="F9" s="14" t="s">
        <v>124</v>
      </c>
      <c r="G9" s="14" t="s">
        <v>66</v>
      </c>
      <c r="H9" s="13"/>
      <c r="I9" s="27" t="s">
        <v>107</v>
      </c>
      <c r="J9" s="14" t="str">
        <f t="shared" ca="1" si="3"/>
        <v>Indisponible</v>
      </c>
      <c r="K9" s="15" t="s">
        <v>66</v>
      </c>
      <c r="L9" s="20" t="str">
        <f t="shared" ca="1" si="4"/>
        <v/>
      </c>
      <c r="M9" s="20" t="str">
        <f t="shared" ca="1" si="5"/>
        <v/>
      </c>
      <c r="N9" s="20" t="str">
        <f t="shared" si="6"/>
        <v>KA411-1005440</v>
      </c>
      <c r="O9" s="19" t="str">
        <f t="shared" ca="1" si="7"/>
        <v>Etalonnage prévu &gt; 3 mois</v>
      </c>
      <c r="P9" s="19" t="str">
        <f t="shared" ca="1" si="8"/>
        <v>KA411-1005440</v>
      </c>
      <c r="Q9" s="3">
        <f t="shared" ca="1" si="9"/>
        <v>43</v>
      </c>
    </row>
    <row r="10" spans="1:23" ht="15" customHeight="1">
      <c r="A10" s="18" t="s">
        <v>8</v>
      </c>
      <c r="B10" s="11">
        <f t="shared" ca="1" si="0"/>
        <v>157</v>
      </c>
      <c r="C10" s="16" t="s">
        <v>123</v>
      </c>
      <c r="D10" s="12">
        <f t="shared" si="1"/>
        <v>42245</v>
      </c>
      <c r="E10" s="13" t="str">
        <f t="shared" ca="1" si="2"/>
        <v>Etalonnage prévu &gt; 3 mois</v>
      </c>
      <c r="F10" s="14" t="s">
        <v>124</v>
      </c>
      <c r="G10" s="14" t="s">
        <v>66</v>
      </c>
      <c r="H10" s="13"/>
      <c r="I10" s="27" t="s">
        <v>107</v>
      </c>
      <c r="J10" s="14" t="str">
        <f t="shared" ca="1" si="3"/>
        <v>Indisponible</v>
      </c>
      <c r="K10" s="15" t="s">
        <v>66</v>
      </c>
      <c r="L10" s="20" t="str">
        <f t="shared" ca="1" si="4"/>
        <v/>
      </c>
      <c r="M10" s="20" t="str">
        <f t="shared" ca="1" si="5"/>
        <v/>
      </c>
      <c r="N10" s="20" t="str">
        <f t="shared" si="6"/>
        <v>KA411-1005444</v>
      </c>
      <c r="O10" s="19" t="str">
        <f t="shared" ca="1" si="7"/>
        <v>Etalonnage prévu &gt; 3 mois</v>
      </c>
      <c r="P10" s="19" t="str">
        <f t="shared" ca="1" si="8"/>
        <v>KA411-1005444</v>
      </c>
      <c r="Q10" s="3">
        <f t="shared" ca="1" si="9"/>
        <v>43</v>
      </c>
    </row>
    <row r="11" spans="1:23" ht="15" customHeight="1">
      <c r="A11" s="18" t="s">
        <v>30</v>
      </c>
      <c r="B11" s="11">
        <f t="shared" ca="1" si="0"/>
        <v>157</v>
      </c>
      <c r="C11" s="16" t="s">
        <v>123</v>
      </c>
      <c r="D11" s="12">
        <f t="shared" si="1"/>
        <v>42245</v>
      </c>
      <c r="E11" s="13" t="str">
        <f t="shared" ca="1" si="2"/>
        <v>Etalonnage prévu &gt; 3 mois</v>
      </c>
      <c r="F11" s="14" t="s">
        <v>124</v>
      </c>
      <c r="G11" s="14" t="s">
        <v>66</v>
      </c>
      <c r="H11" s="13"/>
      <c r="I11" s="27" t="s">
        <v>107</v>
      </c>
      <c r="J11" s="14" t="str">
        <f t="shared" ca="1" si="3"/>
        <v>Indisponible</v>
      </c>
      <c r="K11" s="15" t="s">
        <v>66</v>
      </c>
      <c r="L11" s="20" t="str">
        <f t="shared" ca="1" si="4"/>
        <v/>
      </c>
      <c r="M11" s="20" t="str">
        <f t="shared" ca="1" si="5"/>
        <v/>
      </c>
      <c r="N11" s="20" t="str">
        <f t="shared" si="6"/>
        <v>KA411-1005452</v>
      </c>
      <c r="O11" s="19" t="str">
        <f t="shared" ca="1" si="7"/>
        <v>Etalonnage prévu &gt; 3 mois</v>
      </c>
      <c r="P11" s="19" t="str">
        <f t="shared" ca="1" si="8"/>
        <v>KA411-1005452</v>
      </c>
      <c r="Q11" s="3">
        <f t="shared" ca="1" si="9"/>
        <v>43</v>
      </c>
    </row>
    <row r="12" spans="1:23" ht="15" customHeight="1">
      <c r="A12" s="18" t="s">
        <v>15</v>
      </c>
      <c r="B12" s="11">
        <f t="shared" ca="1" si="0"/>
        <v>157</v>
      </c>
      <c r="C12" s="16" t="s">
        <v>123</v>
      </c>
      <c r="D12" s="12">
        <f t="shared" si="1"/>
        <v>42245</v>
      </c>
      <c r="E12" s="13" t="str">
        <f t="shared" ca="1" si="2"/>
        <v>Etalonnage prévu &gt; 3 mois</v>
      </c>
      <c r="F12" s="14" t="s">
        <v>124</v>
      </c>
      <c r="G12" s="14" t="s">
        <v>66</v>
      </c>
      <c r="H12" s="13"/>
      <c r="I12" s="27" t="s">
        <v>107</v>
      </c>
      <c r="J12" s="14" t="str">
        <f t="shared" ca="1" si="3"/>
        <v>Indisponible</v>
      </c>
      <c r="K12" s="15" t="s">
        <v>66</v>
      </c>
      <c r="L12" s="20" t="str">
        <f t="shared" ca="1" si="4"/>
        <v/>
      </c>
      <c r="M12" s="20" t="str">
        <f t="shared" ca="1" si="5"/>
        <v/>
      </c>
      <c r="N12" s="20" t="str">
        <f t="shared" si="6"/>
        <v>KA412-1003584</v>
      </c>
      <c r="O12" s="19" t="str">
        <f t="shared" ca="1" si="7"/>
        <v>Etalonnage prévu &gt; 3 mois</v>
      </c>
      <c r="P12" s="19" t="str">
        <f t="shared" ca="1" si="8"/>
        <v>KA412-1003584</v>
      </c>
      <c r="Q12" s="3">
        <f t="shared" ca="1" si="9"/>
        <v>43</v>
      </c>
    </row>
    <row r="13" spans="1:23" ht="15" customHeight="1">
      <c r="A13" s="10" t="s">
        <v>110</v>
      </c>
      <c r="B13" s="11">
        <f t="shared" ca="1" si="0"/>
        <v>157</v>
      </c>
      <c r="C13" s="16" t="s">
        <v>123</v>
      </c>
      <c r="D13" s="12">
        <f t="shared" si="1"/>
        <v>42245</v>
      </c>
      <c r="E13" s="13" t="str">
        <f t="shared" ca="1" si="2"/>
        <v>Etalonnage prévu &gt; 3 mois</v>
      </c>
      <c r="F13" s="14" t="s">
        <v>124</v>
      </c>
      <c r="G13" s="14" t="s">
        <v>66</v>
      </c>
      <c r="H13" s="13"/>
      <c r="I13" s="27" t="s">
        <v>107</v>
      </c>
      <c r="J13" s="14" t="str">
        <f t="shared" ca="1" si="3"/>
        <v>Indisponible</v>
      </c>
      <c r="K13" s="15" t="s">
        <v>66</v>
      </c>
      <c r="L13" s="20" t="str">
        <f t="shared" ca="1" si="4"/>
        <v/>
      </c>
      <c r="M13" s="20" t="str">
        <f t="shared" ca="1" si="5"/>
        <v/>
      </c>
      <c r="N13" s="20" t="str">
        <f t="shared" si="6"/>
        <v>KA412-1003722</v>
      </c>
      <c r="O13" s="19" t="str">
        <f t="shared" ca="1" si="7"/>
        <v>Etalonnage prévu &gt; 3 mois</v>
      </c>
      <c r="P13" s="19" t="str">
        <f t="shared" ca="1" si="8"/>
        <v>KA412-1003722</v>
      </c>
      <c r="Q13" s="3">
        <f t="shared" ca="1" si="9"/>
        <v>43</v>
      </c>
    </row>
    <row r="14" spans="1:23" ht="15" customHeight="1">
      <c r="A14" s="18" t="s">
        <v>13</v>
      </c>
      <c r="B14" s="11">
        <f t="shared" ca="1" si="0"/>
        <v>157</v>
      </c>
      <c r="C14" s="16" t="s">
        <v>123</v>
      </c>
      <c r="D14" s="12">
        <f t="shared" si="1"/>
        <v>42245</v>
      </c>
      <c r="E14" s="13" t="str">
        <f t="shared" ca="1" si="2"/>
        <v>Etalonnage prévu &gt; 3 mois</v>
      </c>
      <c r="F14" s="14" t="s">
        <v>124</v>
      </c>
      <c r="G14" s="13" t="s">
        <v>66</v>
      </c>
      <c r="H14" s="13"/>
      <c r="I14" s="27" t="s">
        <v>107</v>
      </c>
      <c r="J14" s="14" t="str">
        <f t="shared" ca="1" si="3"/>
        <v>Indisponible</v>
      </c>
      <c r="K14" s="15" t="s">
        <v>66</v>
      </c>
      <c r="L14" s="20" t="str">
        <f t="shared" ca="1" si="4"/>
        <v/>
      </c>
      <c r="M14" s="20" t="str">
        <f t="shared" ca="1" si="5"/>
        <v/>
      </c>
      <c r="N14" s="20" t="str">
        <f t="shared" si="6"/>
        <v>KA412-1003732</v>
      </c>
      <c r="O14" s="19" t="str">
        <f t="shared" ca="1" si="7"/>
        <v>Etalonnage prévu &gt; 3 mois</v>
      </c>
      <c r="P14" s="19" t="str">
        <f t="shared" ca="1" si="8"/>
        <v>KA412-1003732</v>
      </c>
      <c r="Q14" s="3">
        <f t="shared" ca="1" si="9"/>
        <v>43</v>
      </c>
    </row>
    <row r="15" spans="1:23" ht="15" customHeight="1">
      <c r="A15" s="18" t="s">
        <v>11</v>
      </c>
      <c r="B15" s="11">
        <f t="shared" ca="1" si="0"/>
        <v>157</v>
      </c>
      <c r="C15" s="16" t="s">
        <v>123</v>
      </c>
      <c r="D15" s="12">
        <f t="shared" si="1"/>
        <v>42245</v>
      </c>
      <c r="E15" s="13" t="str">
        <f t="shared" ca="1" si="2"/>
        <v>Etalonnage prévu &gt; 3 mois</v>
      </c>
      <c r="F15" s="14" t="s">
        <v>124</v>
      </c>
      <c r="G15" s="14" t="s">
        <v>66</v>
      </c>
      <c r="H15" s="13"/>
      <c r="I15" s="27" t="s">
        <v>107</v>
      </c>
      <c r="J15" s="14" t="str">
        <f t="shared" ca="1" si="3"/>
        <v>Indisponible</v>
      </c>
      <c r="K15" s="15" t="s">
        <v>66</v>
      </c>
      <c r="L15" s="20" t="str">
        <f t="shared" ca="1" si="4"/>
        <v/>
      </c>
      <c r="M15" s="20" t="str">
        <f t="shared" ca="1" si="5"/>
        <v/>
      </c>
      <c r="N15" s="20" t="str">
        <f t="shared" si="6"/>
        <v>KA412-1003739</v>
      </c>
      <c r="O15" s="19" t="str">
        <f t="shared" ca="1" si="7"/>
        <v>Etalonnage prévu &gt; 3 mois</v>
      </c>
      <c r="P15" s="19" t="str">
        <f t="shared" ca="1" si="8"/>
        <v>KA412-1003739</v>
      </c>
      <c r="Q15" s="3">
        <f t="shared" ca="1" si="9"/>
        <v>43</v>
      </c>
    </row>
    <row r="16" spans="1:23" ht="15" customHeight="1">
      <c r="A16" s="18" t="s">
        <v>12</v>
      </c>
      <c r="B16" s="11">
        <f t="shared" ca="1" si="0"/>
        <v>157</v>
      </c>
      <c r="C16" s="16" t="s">
        <v>123</v>
      </c>
      <c r="D16" s="12">
        <f t="shared" si="1"/>
        <v>42245</v>
      </c>
      <c r="E16" s="13" t="str">
        <f t="shared" ca="1" si="2"/>
        <v>Etalonnage prévu &gt; 3 mois</v>
      </c>
      <c r="F16" s="14" t="s">
        <v>124</v>
      </c>
      <c r="G16" s="13" t="s">
        <v>66</v>
      </c>
      <c r="H16" s="13"/>
      <c r="I16" s="27" t="s">
        <v>107</v>
      </c>
      <c r="J16" s="14" t="str">
        <f t="shared" ca="1" si="3"/>
        <v>Indisponible</v>
      </c>
      <c r="K16" s="15" t="s">
        <v>66</v>
      </c>
      <c r="L16" s="20" t="str">
        <f t="shared" ca="1" si="4"/>
        <v/>
      </c>
      <c r="M16" s="20" t="str">
        <f t="shared" ca="1" si="5"/>
        <v/>
      </c>
      <c r="N16" s="20" t="str">
        <f t="shared" si="6"/>
        <v>KA412-1003740</v>
      </c>
      <c r="O16" s="19" t="str">
        <f t="shared" ca="1" si="7"/>
        <v>Etalonnage prévu &gt; 3 mois</v>
      </c>
      <c r="P16" s="19" t="str">
        <f t="shared" ca="1" si="8"/>
        <v>KA412-1003740</v>
      </c>
      <c r="Q16" s="3">
        <f t="shared" ca="1" si="9"/>
        <v>43</v>
      </c>
    </row>
    <row r="17" spans="1:17" ht="15" customHeight="1">
      <c r="A17" s="18" t="s">
        <v>9</v>
      </c>
      <c r="B17" s="11">
        <f t="shared" ca="1" si="0"/>
        <v>0</v>
      </c>
      <c r="C17" s="16" t="s">
        <v>96</v>
      </c>
      <c r="D17" s="12">
        <f t="shared" si="1"/>
        <v>42080</v>
      </c>
      <c r="E17" s="13" t="str">
        <f t="shared" ca="1" si="2"/>
        <v>A étalonner</v>
      </c>
      <c r="H17" s="13" t="s">
        <v>137</v>
      </c>
      <c r="I17" s="27" t="s">
        <v>107</v>
      </c>
      <c r="J17" s="14" t="str">
        <f t="shared" ca="1" si="3"/>
        <v>Hors d'usage</v>
      </c>
      <c r="K17" s="15" t="s">
        <v>66</v>
      </c>
      <c r="L17" s="20" t="str">
        <f t="shared" ca="1" si="4"/>
        <v/>
      </c>
      <c r="M17" s="20" t="str">
        <f t="shared" ca="1" si="5"/>
        <v/>
      </c>
      <c r="N17" s="20" t="str">
        <f t="shared" si="6"/>
        <v/>
      </c>
      <c r="O17" s="19" t="str">
        <f t="shared" ca="1" si="7"/>
        <v>A étalonner</v>
      </c>
      <c r="P17" s="19" t="str">
        <f t="shared" ca="1" si="8"/>
        <v>KA412-1003742</v>
      </c>
      <c r="Q17" s="3">
        <f t="shared" ca="1" si="9"/>
        <v>3</v>
      </c>
    </row>
    <row r="18" spans="1:17" ht="15" customHeight="1">
      <c r="A18" s="18" t="s">
        <v>10</v>
      </c>
      <c r="B18" s="11">
        <f t="shared" ca="1" si="0"/>
        <v>157</v>
      </c>
      <c r="C18" s="16" t="s">
        <v>123</v>
      </c>
      <c r="D18" s="12">
        <f t="shared" si="1"/>
        <v>42245</v>
      </c>
      <c r="E18" s="13" t="str">
        <f t="shared" ca="1" si="2"/>
        <v>Etalonnage prévu &gt; 3 mois</v>
      </c>
      <c r="H18" s="13"/>
      <c r="I18" s="27" t="s">
        <v>107</v>
      </c>
      <c r="J18" s="14" t="str">
        <f t="shared" ca="1" si="3"/>
        <v>En stock</v>
      </c>
      <c r="K18" s="15" t="s">
        <v>66</v>
      </c>
      <c r="L18" s="20" t="str">
        <f t="shared" ca="1" si="4"/>
        <v>KA412-1003743</v>
      </c>
      <c r="M18" s="20">
        <f t="shared" ca="1" si="5"/>
        <v>157</v>
      </c>
      <c r="N18" s="20" t="str">
        <f t="shared" si="6"/>
        <v/>
      </c>
      <c r="O18" s="19" t="str">
        <f t="shared" ca="1" si="7"/>
        <v>Etalonnage prévu &gt; 3 mois</v>
      </c>
      <c r="P18" s="19" t="str">
        <f t="shared" ca="1" si="8"/>
        <v>KA412-1003743</v>
      </c>
      <c r="Q18" s="3">
        <f t="shared" ca="1" si="9"/>
        <v>43</v>
      </c>
    </row>
    <row r="19" spans="1:17" ht="15" customHeight="1">
      <c r="A19" s="18" t="s">
        <v>14</v>
      </c>
      <c r="B19" s="11">
        <f t="shared" ca="1" si="0"/>
        <v>157</v>
      </c>
      <c r="C19" s="16" t="s">
        <v>123</v>
      </c>
      <c r="D19" s="12">
        <f t="shared" si="1"/>
        <v>42245</v>
      </c>
      <c r="E19" s="13" t="str">
        <f t="shared" ca="1" si="2"/>
        <v>Etalonnage prévu &gt; 3 mois</v>
      </c>
      <c r="F19" s="14" t="s">
        <v>124</v>
      </c>
      <c r="G19" s="14" t="s">
        <v>66</v>
      </c>
      <c r="H19" s="13"/>
      <c r="I19" s="27" t="s">
        <v>107</v>
      </c>
      <c r="J19" s="14" t="str">
        <f t="shared" ca="1" si="3"/>
        <v>Indisponible</v>
      </c>
      <c r="K19" s="15" t="s">
        <v>66</v>
      </c>
      <c r="L19" s="20" t="str">
        <f t="shared" ca="1" si="4"/>
        <v/>
      </c>
      <c r="M19" s="20" t="str">
        <f t="shared" ca="1" si="5"/>
        <v/>
      </c>
      <c r="N19" s="20" t="str">
        <f t="shared" si="6"/>
        <v>KA412-1003748</v>
      </c>
      <c r="O19" s="19" t="str">
        <f t="shared" ca="1" si="7"/>
        <v>Etalonnage prévu &gt; 3 mois</v>
      </c>
      <c r="P19" s="19" t="str">
        <f t="shared" ca="1" si="8"/>
        <v>KA412-1003748</v>
      </c>
      <c r="Q19" s="3">
        <f t="shared" ca="1" si="9"/>
        <v>43</v>
      </c>
    </row>
    <row r="20" spans="1:17" ht="15" customHeight="1">
      <c r="A20" s="18" t="s">
        <v>99</v>
      </c>
      <c r="B20" s="11">
        <f t="shared" ca="1" si="0"/>
        <v>157</v>
      </c>
      <c r="C20" s="16" t="s">
        <v>123</v>
      </c>
      <c r="D20" s="12">
        <f t="shared" si="1"/>
        <v>42245</v>
      </c>
      <c r="E20" s="13" t="str">
        <f t="shared" ca="1" si="2"/>
        <v>Etalonnage prévu &gt; 3 mois</v>
      </c>
      <c r="H20" s="13"/>
      <c r="I20" s="27" t="s">
        <v>107</v>
      </c>
      <c r="J20" s="14" t="str">
        <f t="shared" ca="1" si="3"/>
        <v>En stock</v>
      </c>
      <c r="K20" s="15" t="s">
        <v>66</v>
      </c>
      <c r="L20" s="20" t="str">
        <f t="shared" ca="1" si="4"/>
        <v>KA412-1007169</v>
      </c>
      <c r="M20" s="20">
        <f t="shared" ca="1" si="5"/>
        <v>157</v>
      </c>
      <c r="N20" s="20" t="str">
        <f t="shared" si="6"/>
        <v/>
      </c>
      <c r="O20" s="19" t="str">
        <f t="shared" ca="1" si="7"/>
        <v>Etalonnage prévu &gt; 3 mois</v>
      </c>
      <c r="P20" s="19" t="str">
        <f t="shared" ca="1" si="8"/>
        <v>KA412-1007169</v>
      </c>
      <c r="Q20" s="3">
        <f t="shared" ca="1" si="9"/>
        <v>43</v>
      </c>
    </row>
    <row r="21" spans="1:17" ht="15" customHeight="1">
      <c r="A21" s="18" t="s">
        <v>32</v>
      </c>
      <c r="B21" s="11">
        <f t="shared" ca="1" si="0"/>
        <v>0</v>
      </c>
      <c r="C21" s="14" t="s">
        <v>96</v>
      </c>
      <c r="D21" s="12">
        <f t="shared" si="1"/>
        <v>42080</v>
      </c>
      <c r="E21" s="13" t="str">
        <f t="shared" ca="1" si="2"/>
        <v>A étalonner</v>
      </c>
      <c r="H21" s="13" t="s">
        <v>137</v>
      </c>
      <c r="I21" s="27" t="s">
        <v>107</v>
      </c>
      <c r="J21" s="14" t="str">
        <f t="shared" ca="1" si="3"/>
        <v>Hors d'usage</v>
      </c>
      <c r="K21" s="15" t="s">
        <v>66</v>
      </c>
      <c r="L21" s="20" t="str">
        <f t="shared" ca="1" si="4"/>
        <v/>
      </c>
      <c r="M21" s="20" t="str">
        <f t="shared" ca="1" si="5"/>
        <v/>
      </c>
      <c r="N21" s="20" t="str">
        <f t="shared" si="6"/>
        <v/>
      </c>
      <c r="O21" s="19" t="str">
        <f t="shared" ca="1" si="7"/>
        <v>A étalonner</v>
      </c>
      <c r="P21" s="19" t="str">
        <f t="shared" ca="1" si="8"/>
        <v>KA412-1007206</v>
      </c>
      <c r="Q21" s="3">
        <f t="shared" ca="1" si="9"/>
        <v>3</v>
      </c>
    </row>
    <row r="22" spans="1:17" ht="15" customHeight="1">
      <c r="A22" s="18" t="s">
        <v>35</v>
      </c>
      <c r="B22" s="11">
        <f t="shared" ca="1" si="0"/>
        <v>171</v>
      </c>
      <c r="C22" s="14" t="s">
        <v>126</v>
      </c>
      <c r="D22" s="12">
        <f t="shared" si="1"/>
        <v>42259</v>
      </c>
      <c r="E22" s="13" t="str">
        <f t="shared" ca="1" si="2"/>
        <v>Etalonnage prévu &gt; 3 mois</v>
      </c>
      <c r="F22" s="14" t="s">
        <v>115</v>
      </c>
      <c r="G22" s="14" t="s">
        <v>66</v>
      </c>
      <c r="H22" s="13"/>
      <c r="I22" s="27" t="s">
        <v>107</v>
      </c>
      <c r="J22" s="14" t="str">
        <f t="shared" ca="1" si="3"/>
        <v>Indisponible</v>
      </c>
      <c r="K22" s="15" t="s">
        <v>66</v>
      </c>
      <c r="L22" s="20" t="str">
        <f t="shared" ca="1" si="4"/>
        <v/>
      </c>
      <c r="M22" s="20" t="str">
        <f t="shared" ca="1" si="5"/>
        <v/>
      </c>
      <c r="N22" s="20" t="str">
        <f t="shared" si="6"/>
        <v>KA413-1038355</v>
      </c>
      <c r="O22" s="19" t="str">
        <f t="shared" ca="1" si="7"/>
        <v>Etalonnage prévu &gt; 3 mois</v>
      </c>
      <c r="P22" s="19" t="str">
        <f t="shared" ca="1" si="8"/>
        <v>KA413-1038355</v>
      </c>
      <c r="Q22" s="3">
        <f t="shared" ca="1" si="9"/>
        <v>43</v>
      </c>
    </row>
    <row r="23" spans="1:17" ht="15" customHeight="1">
      <c r="A23" s="18" t="s">
        <v>60</v>
      </c>
      <c r="B23" s="11">
        <f t="shared" ca="1" si="0"/>
        <v>110</v>
      </c>
      <c r="C23" s="14" t="s">
        <v>97</v>
      </c>
      <c r="D23" s="12">
        <f t="shared" si="1"/>
        <v>42198</v>
      </c>
      <c r="E23" s="13" t="str">
        <f t="shared" ca="1" si="2"/>
        <v>Etalonnage prévu &gt; 3 mois</v>
      </c>
      <c r="F23" s="14" t="s">
        <v>117</v>
      </c>
      <c r="G23" s="14" t="s">
        <v>67</v>
      </c>
      <c r="I23" s="27" t="s">
        <v>107</v>
      </c>
      <c r="J23" s="14" t="str">
        <f t="shared" ca="1" si="3"/>
        <v>Indisponible</v>
      </c>
      <c r="K23" s="15" t="s">
        <v>121</v>
      </c>
      <c r="L23" s="20" t="str">
        <f t="shared" ca="1" si="4"/>
        <v/>
      </c>
      <c r="M23" s="20" t="str">
        <f t="shared" ca="1" si="5"/>
        <v/>
      </c>
      <c r="N23" s="20" t="str">
        <f t="shared" si="6"/>
        <v>KA413-1039494</v>
      </c>
      <c r="O23" s="19" t="str">
        <f t="shared" ca="1" si="7"/>
        <v>Etalonnage prévu &gt; 3 mois</v>
      </c>
      <c r="P23" s="19" t="str">
        <f t="shared" ca="1" si="8"/>
        <v>KA413-1039494</v>
      </c>
      <c r="Q23" s="3">
        <f t="shared" ca="1" si="9"/>
        <v>43</v>
      </c>
    </row>
    <row r="24" spans="1:17" ht="15" customHeight="1">
      <c r="A24" s="18" t="s">
        <v>47</v>
      </c>
      <c r="B24" s="11">
        <f t="shared" ca="1" si="0"/>
        <v>111</v>
      </c>
      <c r="C24" s="14" t="s">
        <v>102</v>
      </c>
      <c r="D24" s="12">
        <f t="shared" si="1"/>
        <v>42199</v>
      </c>
      <c r="E24" s="13" t="str">
        <f t="shared" ca="1" si="2"/>
        <v>Etalonnage prévu &gt; 3 mois</v>
      </c>
      <c r="F24" s="14" t="s">
        <v>114</v>
      </c>
      <c r="G24" s="14" t="s">
        <v>69</v>
      </c>
      <c r="H24" s="13"/>
      <c r="I24" s="27" t="s">
        <v>107</v>
      </c>
      <c r="J24" s="14" t="str">
        <f t="shared" ca="1" si="3"/>
        <v>Indisponible</v>
      </c>
      <c r="K24" s="15" t="s">
        <v>121</v>
      </c>
      <c r="L24" s="20" t="str">
        <f t="shared" ca="1" si="4"/>
        <v/>
      </c>
      <c r="M24" s="20" t="str">
        <f t="shared" ca="1" si="5"/>
        <v/>
      </c>
      <c r="N24" s="20" t="str">
        <f t="shared" si="6"/>
        <v>KA413-1039498</v>
      </c>
      <c r="O24" s="19" t="str">
        <f t="shared" ca="1" si="7"/>
        <v>Etalonnage prévu &gt; 3 mois</v>
      </c>
      <c r="P24" s="19" t="str">
        <f t="shared" ca="1" si="8"/>
        <v>KA413-1039498</v>
      </c>
      <c r="Q24" s="3">
        <f t="shared" ca="1" si="9"/>
        <v>43</v>
      </c>
    </row>
    <row r="25" spans="1:17" ht="15" customHeight="1">
      <c r="A25" s="18" t="s">
        <v>51</v>
      </c>
      <c r="B25" s="11">
        <f t="shared" ca="1" si="0"/>
        <v>171</v>
      </c>
      <c r="C25" s="16">
        <v>42079</v>
      </c>
      <c r="D25" s="12">
        <f t="shared" si="1"/>
        <v>42259</v>
      </c>
      <c r="E25" s="13" t="str">
        <f t="shared" ca="1" si="2"/>
        <v>Etalonnage prévu &gt; 3 mois</v>
      </c>
      <c r="H25" s="13"/>
      <c r="I25" s="27" t="s">
        <v>107</v>
      </c>
      <c r="J25" s="14" t="str">
        <f t="shared" ca="1" si="3"/>
        <v>En stock</v>
      </c>
      <c r="K25" s="15" t="s">
        <v>66</v>
      </c>
      <c r="L25" s="20" t="str">
        <f t="shared" ca="1" si="4"/>
        <v>KA413-1039506</v>
      </c>
      <c r="M25" s="20">
        <f t="shared" ca="1" si="5"/>
        <v>171</v>
      </c>
      <c r="N25" s="20" t="str">
        <f t="shared" si="6"/>
        <v/>
      </c>
      <c r="O25" s="19" t="str">
        <f t="shared" ca="1" si="7"/>
        <v>Etalonnage prévu &gt; 3 mois</v>
      </c>
      <c r="P25" s="19" t="str">
        <f t="shared" ca="1" si="8"/>
        <v>KA413-1039506</v>
      </c>
      <c r="Q25" s="3">
        <f t="shared" ca="1" si="9"/>
        <v>43</v>
      </c>
    </row>
    <row r="26" spans="1:17" ht="15" customHeight="1">
      <c r="A26" s="18" t="s">
        <v>54</v>
      </c>
      <c r="B26" s="11">
        <f t="shared" ca="1" si="0"/>
        <v>171</v>
      </c>
      <c r="C26" s="16">
        <v>42079</v>
      </c>
      <c r="D26" s="12">
        <f t="shared" si="1"/>
        <v>42259</v>
      </c>
      <c r="E26" s="13" t="str">
        <f t="shared" ca="1" si="2"/>
        <v>Etalonnage prévu &gt; 3 mois</v>
      </c>
      <c r="H26" s="13"/>
      <c r="I26" s="27" t="s">
        <v>107</v>
      </c>
      <c r="J26" s="14" t="str">
        <f t="shared" ca="1" si="3"/>
        <v>En stock</v>
      </c>
      <c r="K26" s="15" t="s">
        <v>66</v>
      </c>
      <c r="L26" s="20" t="str">
        <f t="shared" ca="1" si="4"/>
        <v>KA413-1039604</v>
      </c>
      <c r="M26" s="20">
        <f t="shared" ca="1" si="5"/>
        <v>171</v>
      </c>
      <c r="N26" s="20" t="str">
        <f t="shared" si="6"/>
        <v/>
      </c>
      <c r="O26" s="19" t="str">
        <f t="shared" ca="1" si="7"/>
        <v>Etalonnage prévu &gt; 3 mois</v>
      </c>
      <c r="P26" s="19" t="str">
        <f t="shared" ca="1" si="8"/>
        <v>KA413-1039604</v>
      </c>
      <c r="Q26" s="3">
        <f t="shared" ca="1" si="9"/>
        <v>43</v>
      </c>
    </row>
    <row r="27" spans="1:17" ht="15" customHeight="1">
      <c r="A27" s="18" t="s">
        <v>39</v>
      </c>
      <c r="B27" s="11">
        <f t="shared" ca="1" si="0"/>
        <v>71</v>
      </c>
      <c r="C27" s="14" t="s">
        <v>125</v>
      </c>
      <c r="D27" s="12">
        <f t="shared" si="1"/>
        <v>42159</v>
      </c>
      <c r="E27" s="13" t="str">
        <f t="shared" ca="1" si="2"/>
        <v>Etalonnage prévu &gt; 1 semaine</v>
      </c>
      <c r="F27" s="14" t="s">
        <v>117</v>
      </c>
      <c r="G27" s="14" t="s">
        <v>67</v>
      </c>
      <c r="H27" s="13"/>
      <c r="I27" s="27" t="s">
        <v>107</v>
      </c>
      <c r="J27" s="14" t="str">
        <f t="shared" ca="1" si="3"/>
        <v>Indisponible</v>
      </c>
      <c r="K27" s="15" t="s">
        <v>121</v>
      </c>
      <c r="L27" s="20" t="str">
        <f t="shared" ca="1" si="4"/>
        <v/>
      </c>
      <c r="M27" s="20" t="str">
        <f t="shared" ca="1" si="5"/>
        <v/>
      </c>
      <c r="N27" s="20" t="str">
        <f t="shared" si="6"/>
        <v>KA413-1039611</v>
      </c>
      <c r="O27" s="19" t="str">
        <f t="shared" ca="1" si="7"/>
        <v>Etalonnage prévu &gt; 1 semaine</v>
      </c>
      <c r="P27" s="19" t="str">
        <f t="shared" ca="1" si="8"/>
        <v>KA413-1039611</v>
      </c>
      <c r="Q27" s="3" t="str">
        <f t="shared" ca="1" si="9"/>
        <v/>
      </c>
    </row>
    <row r="28" spans="1:17" ht="15" customHeight="1">
      <c r="A28" s="18" t="s">
        <v>42</v>
      </c>
      <c r="B28" s="11">
        <f t="shared" ca="1" si="0"/>
        <v>111</v>
      </c>
      <c r="C28" s="14" t="s">
        <v>102</v>
      </c>
      <c r="D28" s="12">
        <f t="shared" si="1"/>
        <v>42199</v>
      </c>
      <c r="E28" s="13" t="str">
        <f t="shared" ca="1" si="2"/>
        <v>Etalonnage prévu &gt; 3 mois</v>
      </c>
      <c r="H28" s="13"/>
      <c r="I28" s="27" t="s">
        <v>107</v>
      </c>
      <c r="J28" s="14" t="str">
        <f t="shared" ca="1" si="3"/>
        <v>En stock</v>
      </c>
      <c r="K28" s="15" t="s">
        <v>121</v>
      </c>
      <c r="L28" s="20" t="str">
        <f t="shared" ca="1" si="4"/>
        <v>KA413-1039621</v>
      </c>
      <c r="M28" s="20">
        <f t="shared" ca="1" si="5"/>
        <v>111</v>
      </c>
      <c r="N28" s="20" t="str">
        <f t="shared" si="6"/>
        <v/>
      </c>
      <c r="O28" s="19" t="str">
        <f t="shared" ca="1" si="7"/>
        <v>Etalonnage prévu &gt; 3 mois</v>
      </c>
      <c r="P28" s="19" t="str">
        <f t="shared" ca="1" si="8"/>
        <v>KA413-1039621</v>
      </c>
      <c r="Q28" s="3">
        <f t="shared" ca="1" si="9"/>
        <v>43</v>
      </c>
    </row>
    <row r="29" spans="1:17" ht="15" customHeight="1">
      <c r="A29" s="18" t="s">
        <v>46</v>
      </c>
      <c r="B29" s="11">
        <f t="shared" ca="1" si="0"/>
        <v>111</v>
      </c>
      <c r="C29" s="14" t="s">
        <v>102</v>
      </c>
      <c r="D29" s="12">
        <f t="shared" si="1"/>
        <v>42199</v>
      </c>
      <c r="E29" s="13" t="str">
        <f t="shared" ca="1" si="2"/>
        <v>Etalonnage prévu &gt; 3 mois</v>
      </c>
      <c r="F29" s="14" t="s">
        <v>114</v>
      </c>
      <c r="G29" s="14" t="s">
        <v>69</v>
      </c>
      <c r="H29" s="13"/>
      <c r="I29" s="27" t="s">
        <v>107</v>
      </c>
      <c r="J29" s="14" t="str">
        <f t="shared" ca="1" si="3"/>
        <v>Indisponible</v>
      </c>
      <c r="K29" s="15" t="s">
        <v>121</v>
      </c>
      <c r="L29" s="20" t="str">
        <f t="shared" ca="1" si="4"/>
        <v/>
      </c>
      <c r="M29" s="20" t="str">
        <f t="shared" ca="1" si="5"/>
        <v/>
      </c>
      <c r="N29" s="20" t="str">
        <f t="shared" si="6"/>
        <v>KA413-1039648</v>
      </c>
      <c r="O29" s="19" t="str">
        <f t="shared" ca="1" si="7"/>
        <v>Etalonnage prévu &gt; 3 mois</v>
      </c>
      <c r="P29" s="19" t="str">
        <f t="shared" ca="1" si="8"/>
        <v>KA413-1039648</v>
      </c>
      <c r="Q29" s="3">
        <f t="shared" ca="1" si="9"/>
        <v>43</v>
      </c>
    </row>
    <row r="30" spans="1:17" ht="15" customHeight="1">
      <c r="A30" s="18" t="s">
        <v>36</v>
      </c>
      <c r="B30" s="11">
        <f t="shared" ca="1" si="0"/>
        <v>111</v>
      </c>
      <c r="C30" s="14" t="s">
        <v>102</v>
      </c>
      <c r="D30" s="12">
        <f t="shared" si="1"/>
        <v>42199</v>
      </c>
      <c r="E30" s="13" t="str">
        <f t="shared" ca="1" si="2"/>
        <v>Etalonnage prévu &gt; 3 mois</v>
      </c>
      <c r="F30" s="14" t="s">
        <v>118</v>
      </c>
      <c r="G30" s="14" t="s">
        <v>119</v>
      </c>
      <c r="H30" s="13"/>
      <c r="I30" s="27" t="s">
        <v>107</v>
      </c>
      <c r="J30" s="14" t="str">
        <f t="shared" ca="1" si="3"/>
        <v>Indisponible</v>
      </c>
      <c r="K30" s="15" t="s">
        <v>121</v>
      </c>
      <c r="L30" s="20" t="str">
        <f t="shared" ca="1" si="4"/>
        <v/>
      </c>
      <c r="M30" s="20" t="str">
        <f t="shared" ca="1" si="5"/>
        <v/>
      </c>
      <c r="N30" s="20" t="str">
        <f t="shared" si="6"/>
        <v>KA413-1039649</v>
      </c>
      <c r="O30" s="19" t="str">
        <f t="shared" ca="1" si="7"/>
        <v>Etalonnage prévu &gt; 3 mois</v>
      </c>
      <c r="P30" s="19" t="str">
        <f t="shared" ca="1" si="8"/>
        <v>KA413-1039649</v>
      </c>
      <c r="Q30" s="3">
        <f t="shared" ca="1" si="9"/>
        <v>43</v>
      </c>
    </row>
    <row r="31" spans="1:17" ht="15" customHeight="1">
      <c r="A31" s="18" t="s">
        <v>58</v>
      </c>
      <c r="B31" s="11">
        <f t="shared" ca="1" si="0"/>
        <v>132</v>
      </c>
      <c r="C31" s="14" t="s">
        <v>103</v>
      </c>
      <c r="D31" s="12">
        <f t="shared" si="1"/>
        <v>42220</v>
      </c>
      <c r="E31" s="13" t="str">
        <f t="shared" ca="1" si="2"/>
        <v>Etalonnage prévu &gt; 3 mois</v>
      </c>
      <c r="F31" s="14" t="s">
        <v>112</v>
      </c>
      <c r="G31" s="13" t="s">
        <v>113</v>
      </c>
      <c r="H31" s="13"/>
      <c r="I31" s="27" t="s">
        <v>107</v>
      </c>
      <c r="J31" s="14" t="str">
        <f t="shared" ca="1" si="3"/>
        <v>Indisponible</v>
      </c>
      <c r="K31" s="15" t="s">
        <v>121</v>
      </c>
      <c r="L31" s="20" t="str">
        <f t="shared" ca="1" si="4"/>
        <v/>
      </c>
      <c r="M31" s="20" t="str">
        <f t="shared" ca="1" si="5"/>
        <v/>
      </c>
      <c r="N31" s="20" t="str">
        <f t="shared" si="6"/>
        <v>KA413-1039650</v>
      </c>
      <c r="O31" s="19" t="str">
        <f t="shared" ca="1" si="7"/>
        <v>Etalonnage prévu &gt; 3 mois</v>
      </c>
      <c r="P31" s="19" t="str">
        <f t="shared" ca="1" si="8"/>
        <v>KA413-1039650</v>
      </c>
      <c r="Q31" s="3">
        <f t="shared" ca="1" si="9"/>
        <v>43</v>
      </c>
    </row>
    <row r="32" spans="1:17" ht="15" customHeight="1">
      <c r="A32" s="18" t="s">
        <v>38</v>
      </c>
      <c r="B32" s="11">
        <f t="shared" ca="1" si="0"/>
        <v>110</v>
      </c>
      <c r="C32" s="14" t="s">
        <v>97</v>
      </c>
      <c r="D32" s="12">
        <f t="shared" si="1"/>
        <v>42198</v>
      </c>
      <c r="E32" s="13" t="str">
        <f t="shared" ca="1" si="2"/>
        <v>Etalonnage prévu &gt; 3 mois</v>
      </c>
      <c r="F32" s="14" t="s">
        <v>117</v>
      </c>
      <c r="G32" s="14" t="s">
        <v>67</v>
      </c>
      <c r="H32" s="13"/>
      <c r="I32" s="27" t="s">
        <v>107</v>
      </c>
      <c r="J32" s="14" t="str">
        <f t="shared" ca="1" si="3"/>
        <v>Indisponible</v>
      </c>
      <c r="K32" s="15" t="s">
        <v>121</v>
      </c>
      <c r="L32" s="20" t="str">
        <f t="shared" ca="1" si="4"/>
        <v/>
      </c>
      <c r="M32" s="20" t="str">
        <f t="shared" ca="1" si="5"/>
        <v/>
      </c>
      <c r="N32" s="20" t="str">
        <f t="shared" si="6"/>
        <v>KA413-1039651</v>
      </c>
      <c r="O32" s="19" t="str">
        <f t="shared" ca="1" si="7"/>
        <v>Etalonnage prévu &gt; 3 mois</v>
      </c>
      <c r="P32" s="19" t="str">
        <f t="shared" ca="1" si="8"/>
        <v>KA413-1039651</v>
      </c>
      <c r="Q32" s="3">
        <f t="shared" ca="1" si="9"/>
        <v>43</v>
      </c>
    </row>
    <row r="33" spans="1:17" ht="15" customHeight="1">
      <c r="A33" s="18" t="s">
        <v>49</v>
      </c>
      <c r="B33" s="11">
        <f t="shared" ca="1" si="0"/>
        <v>111</v>
      </c>
      <c r="C33" s="14" t="s">
        <v>102</v>
      </c>
      <c r="D33" s="12">
        <f t="shared" si="1"/>
        <v>42199</v>
      </c>
      <c r="E33" s="13" t="str">
        <f t="shared" ca="1" si="2"/>
        <v>Etalonnage prévu &gt; 3 mois</v>
      </c>
      <c r="F33" s="14" t="s">
        <v>116</v>
      </c>
      <c r="G33" s="14" t="s">
        <v>68</v>
      </c>
      <c r="H33" s="13"/>
      <c r="I33" s="27" t="s">
        <v>107</v>
      </c>
      <c r="J33" s="14" t="str">
        <f t="shared" ca="1" si="3"/>
        <v>Indisponible</v>
      </c>
      <c r="K33" s="15" t="s">
        <v>121</v>
      </c>
      <c r="L33" s="20" t="str">
        <f t="shared" ca="1" si="4"/>
        <v/>
      </c>
      <c r="M33" s="20" t="str">
        <f t="shared" ca="1" si="5"/>
        <v/>
      </c>
      <c r="N33" s="20" t="str">
        <f t="shared" si="6"/>
        <v>KA413-1039652</v>
      </c>
      <c r="O33" s="19" t="str">
        <f t="shared" ca="1" si="7"/>
        <v>Etalonnage prévu &gt; 3 mois</v>
      </c>
      <c r="P33" s="19" t="str">
        <f t="shared" ca="1" si="8"/>
        <v>KA413-1039652</v>
      </c>
      <c r="Q33" s="3">
        <f t="shared" ca="1" si="9"/>
        <v>43</v>
      </c>
    </row>
    <row r="34" spans="1:17" ht="15" customHeight="1">
      <c r="A34" s="18" t="s">
        <v>53</v>
      </c>
      <c r="B34" s="11">
        <f t="shared" ref="B34:B65" ca="1" si="10">IF(D34="","",IF(D34-TODAY()&lt;0,0,D34-TODAY()))</f>
        <v>110</v>
      </c>
      <c r="C34" s="14" t="s">
        <v>97</v>
      </c>
      <c r="D34" s="12">
        <f t="shared" ref="D34:D65" si="11">IF(C34="","",C34+180)</f>
        <v>42198</v>
      </c>
      <c r="E34" s="13" t="str">
        <f t="shared" ref="E34:E65" ca="1" si="12">IF(B34="","",IF(B34&lt;7,"A étalonner",IF(AND(B34&gt;7,B34&lt;90),"Etalonnage prévu &gt; 1 semaine",IF(B34&gt;90,"Etalonnage prévu &gt; 3 mois",""))))</f>
        <v>Etalonnage prévu &gt; 3 mois</v>
      </c>
      <c r="F34" s="14" t="s">
        <v>117</v>
      </c>
      <c r="G34" s="14" t="s">
        <v>67</v>
      </c>
      <c r="H34" s="13"/>
      <c r="I34" s="27" t="s">
        <v>107</v>
      </c>
      <c r="J34" s="14" t="str">
        <f t="shared" ref="J34:J65" ca="1" si="13">IF(OR(A34="",B34=""),"",IF(OR(H34&lt;&gt;"",E34="A étalonner"),"Hors d'usage",IF(AND(F34="",G34="",E34&lt;&gt;"A étalonner",I34&lt;&gt;"En cours"),"En stock","Indisponible")))</f>
        <v>Indisponible</v>
      </c>
      <c r="K34" s="15" t="s">
        <v>121</v>
      </c>
      <c r="L34" s="20" t="str">
        <f t="shared" ca="1" si="4"/>
        <v/>
      </c>
      <c r="M34" s="20" t="str">
        <f t="shared" ca="1" si="5"/>
        <v/>
      </c>
      <c r="N34" s="20" t="str">
        <f t="shared" si="6"/>
        <v>KA413-1039654</v>
      </c>
      <c r="O34" s="19" t="str">
        <f t="shared" ca="1" si="7"/>
        <v>Etalonnage prévu &gt; 3 mois</v>
      </c>
      <c r="P34" s="19" t="str">
        <f t="shared" ca="1" si="8"/>
        <v>KA413-1039654</v>
      </c>
      <c r="Q34" s="3">
        <f t="shared" ca="1" si="9"/>
        <v>43</v>
      </c>
    </row>
    <row r="35" spans="1:17" ht="15" customHeight="1">
      <c r="A35" s="18" t="s">
        <v>57</v>
      </c>
      <c r="B35" s="11">
        <f t="shared" ca="1" si="10"/>
        <v>110</v>
      </c>
      <c r="C35" s="14" t="s">
        <v>97</v>
      </c>
      <c r="D35" s="12">
        <f t="shared" si="11"/>
        <v>42198</v>
      </c>
      <c r="E35" s="13" t="str">
        <f t="shared" ca="1" si="12"/>
        <v>Etalonnage prévu &gt; 3 mois</v>
      </c>
      <c r="F35" s="14" t="s">
        <v>117</v>
      </c>
      <c r="G35" s="14" t="s">
        <v>67</v>
      </c>
      <c r="H35" s="13"/>
      <c r="I35" s="27" t="s">
        <v>107</v>
      </c>
      <c r="J35" s="14" t="str">
        <f t="shared" ca="1" si="13"/>
        <v>Indisponible</v>
      </c>
      <c r="K35" s="15" t="s">
        <v>121</v>
      </c>
      <c r="L35" s="20" t="str">
        <f t="shared" ca="1" si="4"/>
        <v/>
      </c>
      <c r="M35" s="20" t="str">
        <f t="shared" ca="1" si="5"/>
        <v/>
      </c>
      <c r="N35" s="20" t="str">
        <f t="shared" si="6"/>
        <v>KA413-1039668</v>
      </c>
      <c r="O35" s="19" t="str">
        <f t="shared" ca="1" si="7"/>
        <v>Etalonnage prévu &gt; 3 mois</v>
      </c>
      <c r="P35" s="19" t="str">
        <f t="shared" ca="1" si="8"/>
        <v>KA413-1039668</v>
      </c>
      <c r="Q35" s="3">
        <f t="shared" ca="1" si="9"/>
        <v>43</v>
      </c>
    </row>
    <row r="36" spans="1:17" ht="15" customHeight="1">
      <c r="A36" s="18" t="s">
        <v>55</v>
      </c>
      <c r="B36" s="11">
        <f t="shared" ca="1" si="10"/>
        <v>171</v>
      </c>
      <c r="C36" s="16">
        <v>42079</v>
      </c>
      <c r="D36" s="12">
        <f t="shared" si="11"/>
        <v>42259</v>
      </c>
      <c r="E36" s="13" t="str">
        <f t="shared" ca="1" si="12"/>
        <v>Etalonnage prévu &gt; 3 mois</v>
      </c>
      <c r="H36" s="13"/>
      <c r="I36" s="27" t="s">
        <v>107</v>
      </c>
      <c r="J36" s="14" t="str">
        <f t="shared" ca="1" si="13"/>
        <v>En stock</v>
      </c>
      <c r="K36" s="15" t="s">
        <v>66</v>
      </c>
      <c r="L36" s="20" t="str">
        <f t="shared" ca="1" si="4"/>
        <v>KA413-1039670</v>
      </c>
      <c r="M36" s="20">
        <f t="shared" ca="1" si="5"/>
        <v>171</v>
      </c>
      <c r="N36" s="20" t="str">
        <f t="shared" si="6"/>
        <v/>
      </c>
      <c r="O36" s="19" t="str">
        <f t="shared" ca="1" si="7"/>
        <v>Etalonnage prévu &gt; 3 mois</v>
      </c>
      <c r="P36" s="19" t="str">
        <f t="shared" ca="1" si="8"/>
        <v>KA413-1039670</v>
      </c>
      <c r="Q36" s="3">
        <f t="shared" ca="1" si="9"/>
        <v>43</v>
      </c>
    </row>
    <row r="37" spans="1:17" ht="15" customHeight="1">
      <c r="A37" s="18" t="s">
        <v>44</v>
      </c>
      <c r="B37" s="11">
        <f t="shared" ca="1" si="10"/>
        <v>111</v>
      </c>
      <c r="C37" s="14" t="s">
        <v>102</v>
      </c>
      <c r="D37" s="12">
        <f t="shared" si="11"/>
        <v>42199</v>
      </c>
      <c r="E37" s="13" t="str">
        <f t="shared" ca="1" si="12"/>
        <v>Etalonnage prévu &gt; 3 mois</v>
      </c>
      <c r="F37" s="14" t="s">
        <v>116</v>
      </c>
      <c r="G37" s="14" t="s">
        <v>68</v>
      </c>
      <c r="H37" s="13"/>
      <c r="I37" s="27" t="s">
        <v>107</v>
      </c>
      <c r="J37" s="14" t="str">
        <f t="shared" ca="1" si="13"/>
        <v>Indisponible</v>
      </c>
      <c r="K37" s="15" t="s">
        <v>121</v>
      </c>
      <c r="L37" s="20" t="str">
        <f t="shared" ref="L37:L68" ca="1" si="14">IF($J37="En stock",A37,"")</f>
        <v/>
      </c>
      <c r="M37" s="20" t="str">
        <f t="shared" ref="M37:M68" ca="1" si="15">IF($J37="En stock",B37,"")</f>
        <v/>
      </c>
      <c r="N37" s="20" t="str">
        <f t="shared" ref="N37:N68" si="16">IF(OR($F37&lt;&gt;"",$G37&lt;&gt;""),A37,"")</f>
        <v>KA413-1039671</v>
      </c>
      <c r="O37" s="19" t="str">
        <f t="shared" ref="O37:O68" ca="1" si="17">IF(E37="","",E37)</f>
        <v>Etalonnage prévu &gt; 3 mois</v>
      </c>
      <c r="P37" s="19" t="str">
        <f t="shared" ref="P37:P68" ca="1" si="18">IF(E37="","",A37)</f>
        <v>KA413-1039671</v>
      </c>
      <c r="Q37" s="3">
        <f t="shared" ref="Q37:Q68" ca="1" si="19">IF(O37="Etalonnage prévu &gt; 3 mois",COUNTIF($E$2:$E$48,"Etalonnage prévu &gt; 3 mois"),IF(O37="Etalonnage prévu &gt; 3 semaines",COUNTIF($E$2:$E$48,"Etalonnage prévu &gt; 3 semaines"),IF(O37="A étalonner",COUNTIF($E$2:$E$48,"A étalonner"),"")))</f>
        <v>43</v>
      </c>
    </row>
    <row r="38" spans="1:17" ht="15" customHeight="1">
      <c r="A38" s="18" t="s">
        <v>43</v>
      </c>
      <c r="B38" s="11">
        <f t="shared" ca="1" si="10"/>
        <v>0</v>
      </c>
      <c r="C38" s="14" t="s">
        <v>34</v>
      </c>
      <c r="D38" s="12">
        <f t="shared" si="11"/>
        <v>41625</v>
      </c>
      <c r="E38" s="13" t="str">
        <f t="shared" ca="1" si="12"/>
        <v>A étalonner</v>
      </c>
      <c r="F38" s="14" t="s">
        <v>63</v>
      </c>
      <c r="G38" s="14" t="s">
        <v>64</v>
      </c>
      <c r="H38" s="13"/>
      <c r="I38" s="27" t="s">
        <v>107</v>
      </c>
      <c r="J38" s="14" t="str">
        <f t="shared" ca="1" si="13"/>
        <v>Hors d'usage</v>
      </c>
      <c r="K38" s="15" t="s">
        <v>121</v>
      </c>
      <c r="L38" s="20" t="str">
        <f t="shared" ca="1" si="14"/>
        <v/>
      </c>
      <c r="M38" s="20" t="str">
        <f t="shared" ca="1" si="15"/>
        <v/>
      </c>
      <c r="N38" s="20" t="str">
        <f t="shared" si="16"/>
        <v>KA413-1039672</v>
      </c>
      <c r="O38" s="19" t="str">
        <f t="shared" ca="1" si="17"/>
        <v>A étalonner</v>
      </c>
      <c r="P38" s="19" t="str">
        <f t="shared" ca="1" si="18"/>
        <v>KA413-1039672</v>
      </c>
      <c r="Q38" s="3">
        <f t="shared" ca="1" si="19"/>
        <v>3</v>
      </c>
    </row>
    <row r="39" spans="1:17" ht="15" customHeight="1">
      <c r="A39" s="18" t="s">
        <v>50</v>
      </c>
      <c r="B39" s="11">
        <f t="shared" ca="1" si="10"/>
        <v>171</v>
      </c>
      <c r="C39" s="16">
        <v>42079</v>
      </c>
      <c r="D39" s="12">
        <f t="shared" si="11"/>
        <v>42259</v>
      </c>
      <c r="E39" s="13" t="str">
        <f t="shared" ca="1" si="12"/>
        <v>Etalonnage prévu &gt; 3 mois</v>
      </c>
      <c r="F39" s="14" t="s">
        <v>115</v>
      </c>
      <c r="G39" s="14" t="s">
        <v>66</v>
      </c>
      <c r="H39" s="13"/>
      <c r="I39" s="27" t="s">
        <v>107</v>
      </c>
      <c r="J39" s="14" t="str">
        <f t="shared" ca="1" si="13"/>
        <v>Indisponible</v>
      </c>
      <c r="K39" s="15" t="s">
        <v>66</v>
      </c>
      <c r="L39" s="20" t="str">
        <f t="shared" ca="1" si="14"/>
        <v/>
      </c>
      <c r="M39" s="20" t="str">
        <f t="shared" ca="1" si="15"/>
        <v/>
      </c>
      <c r="N39" s="20" t="str">
        <f t="shared" si="16"/>
        <v>KA413-1039673</v>
      </c>
      <c r="O39" s="19" t="str">
        <f t="shared" ca="1" si="17"/>
        <v>Etalonnage prévu &gt; 3 mois</v>
      </c>
      <c r="P39" s="19" t="str">
        <f t="shared" ca="1" si="18"/>
        <v>KA413-1039673</v>
      </c>
      <c r="Q39" s="3">
        <f t="shared" ca="1" si="19"/>
        <v>43</v>
      </c>
    </row>
    <row r="40" spans="1:17" ht="15" customHeight="1">
      <c r="A40" s="18" t="s">
        <v>56</v>
      </c>
      <c r="B40" s="11">
        <f t="shared" ca="1" si="10"/>
        <v>110</v>
      </c>
      <c r="C40" s="14" t="s">
        <v>97</v>
      </c>
      <c r="D40" s="12">
        <f t="shared" si="11"/>
        <v>42198</v>
      </c>
      <c r="E40" s="13" t="str">
        <f t="shared" ca="1" si="12"/>
        <v>Etalonnage prévu &gt; 3 mois</v>
      </c>
      <c r="F40" s="14" t="s">
        <v>117</v>
      </c>
      <c r="G40" s="14" t="s">
        <v>67</v>
      </c>
      <c r="H40" s="13"/>
      <c r="I40" s="27" t="s">
        <v>107</v>
      </c>
      <c r="J40" s="14" t="str">
        <f t="shared" ca="1" si="13"/>
        <v>Indisponible</v>
      </c>
      <c r="K40" s="15" t="s">
        <v>121</v>
      </c>
      <c r="L40" s="20" t="str">
        <f t="shared" ca="1" si="14"/>
        <v/>
      </c>
      <c r="M40" s="20" t="str">
        <f t="shared" ca="1" si="15"/>
        <v/>
      </c>
      <c r="N40" s="20" t="str">
        <f t="shared" si="16"/>
        <v>KA413-1039674</v>
      </c>
      <c r="O40" s="19" t="str">
        <f t="shared" ca="1" si="17"/>
        <v>Etalonnage prévu &gt; 3 mois</v>
      </c>
      <c r="P40" s="19" t="str">
        <f t="shared" ca="1" si="18"/>
        <v>KA413-1039674</v>
      </c>
      <c r="Q40" s="3">
        <f t="shared" ca="1" si="19"/>
        <v>43</v>
      </c>
    </row>
    <row r="41" spans="1:17" ht="15" customHeight="1">
      <c r="A41" s="18" t="s">
        <v>59</v>
      </c>
      <c r="B41" s="11">
        <f t="shared" ca="1" si="10"/>
        <v>171</v>
      </c>
      <c r="C41" s="16">
        <v>42079</v>
      </c>
      <c r="D41" s="12">
        <f t="shared" si="11"/>
        <v>42259</v>
      </c>
      <c r="E41" s="13" t="str">
        <f t="shared" ca="1" si="12"/>
        <v>Etalonnage prévu &gt; 3 mois</v>
      </c>
      <c r="H41" s="13"/>
      <c r="I41" s="27" t="s">
        <v>107</v>
      </c>
      <c r="J41" s="14" t="str">
        <f t="shared" ca="1" si="13"/>
        <v>En stock</v>
      </c>
      <c r="K41" s="15" t="s">
        <v>66</v>
      </c>
      <c r="L41" s="20" t="str">
        <f t="shared" ca="1" si="14"/>
        <v>KA413-1039675</v>
      </c>
      <c r="M41" s="20">
        <f t="shared" ca="1" si="15"/>
        <v>171</v>
      </c>
      <c r="N41" s="20" t="str">
        <f t="shared" si="16"/>
        <v/>
      </c>
      <c r="O41" s="19" t="str">
        <f t="shared" ca="1" si="17"/>
        <v>Etalonnage prévu &gt; 3 mois</v>
      </c>
      <c r="P41" s="19" t="str">
        <f t="shared" ca="1" si="18"/>
        <v>KA413-1039675</v>
      </c>
      <c r="Q41" s="3">
        <f t="shared" ca="1" si="19"/>
        <v>43</v>
      </c>
    </row>
    <row r="42" spans="1:17" ht="15" customHeight="1">
      <c r="A42" s="18" t="s">
        <v>52</v>
      </c>
      <c r="B42" s="11">
        <f t="shared" ca="1" si="10"/>
        <v>171</v>
      </c>
      <c r="C42" s="14" t="s">
        <v>126</v>
      </c>
      <c r="D42" s="12">
        <f t="shared" si="11"/>
        <v>42259</v>
      </c>
      <c r="E42" s="13" t="str">
        <f t="shared" ca="1" si="12"/>
        <v>Etalonnage prévu &gt; 3 mois</v>
      </c>
      <c r="H42" s="13"/>
      <c r="I42" s="27" t="s">
        <v>107</v>
      </c>
      <c r="J42" s="14" t="str">
        <f t="shared" ca="1" si="13"/>
        <v>En stock</v>
      </c>
      <c r="K42" s="15" t="s">
        <v>66</v>
      </c>
      <c r="L42" s="20" t="str">
        <f t="shared" ca="1" si="14"/>
        <v>KA413-1039682</v>
      </c>
      <c r="M42" s="20">
        <f t="shared" ca="1" si="15"/>
        <v>171</v>
      </c>
      <c r="N42" s="20" t="str">
        <f t="shared" si="16"/>
        <v/>
      </c>
      <c r="O42" s="19" t="str">
        <f t="shared" ca="1" si="17"/>
        <v>Etalonnage prévu &gt; 3 mois</v>
      </c>
      <c r="P42" s="19" t="str">
        <f t="shared" ca="1" si="18"/>
        <v>KA413-1039682</v>
      </c>
      <c r="Q42" s="3">
        <f t="shared" ca="1" si="19"/>
        <v>43</v>
      </c>
    </row>
    <row r="43" spans="1:17" ht="15" customHeight="1">
      <c r="A43" s="18" t="s">
        <v>45</v>
      </c>
      <c r="B43" s="11">
        <f t="shared" ca="1" si="10"/>
        <v>157</v>
      </c>
      <c r="C43" s="14" t="s">
        <v>123</v>
      </c>
      <c r="D43" s="12">
        <f t="shared" si="11"/>
        <v>42245</v>
      </c>
      <c r="E43" s="13" t="str">
        <f t="shared" ca="1" si="12"/>
        <v>Etalonnage prévu &gt; 3 mois</v>
      </c>
      <c r="F43" s="14" t="s">
        <v>124</v>
      </c>
      <c r="G43" s="14" t="s">
        <v>66</v>
      </c>
      <c r="H43" s="13"/>
      <c r="I43" s="27" t="s">
        <v>107</v>
      </c>
      <c r="J43" s="14" t="str">
        <f t="shared" ca="1" si="13"/>
        <v>Indisponible</v>
      </c>
      <c r="K43" s="15" t="s">
        <v>66</v>
      </c>
      <c r="L43" s="20" t="str">
        <f t="shared" ca="1" si="14"/>
        <v/>
      </c>
      <c r="M43" s="20" t="str">
        <f t="shared" ca="1" si="15"/>
        <v/>
      </c>
      <c r="N43" s="20" t="str">
        <f t="shared" si="16"/>
        <v>KA413-1039686</v>
      </c>
      <c r="O43" s="19" t="str">
        <f t="shared" ca="1" si="17"/>
        <v>Etalonnage prévu &gt; 3 mois</v>
      </c>
      <c r="P43" s="19" t="str">
        <f t="shared" ca="1" si="18"/>
        <v>KA413-1039686</v>
      </c>
      <c r="Q43" s="3">
        <f t="shared" ca="1" si="19"/>
        <v>43</v>
      </c>
    </row>
    <row r="44" spans="1:17" ht="15" customHeight="1">
      <c r="A44" s="18" t="s">
        <v>41</v>
      </c>
      <c r="B44" s="11">
        <f t="shared" ca="1" si="10"/>
        <v>111</v>
      </c>
      <c r="C44" s="14" t="s">
        <v>102</v>
      </c>
      <c r="D44" s="12">
        <f t="shared" si="11"/>
        <v>42199</v>
      </c>
      <c r="E44" s="13" t="str">
        <f t="shared" ca="1" si="12"/>
        <v>Etalonnage prévu &gt; 3 mois</v>
      </c>
      <c r="F44" s="14" t="s">
        <v>116</v>
      </c>
      <c r="G44" s="14" t="s">
        <v>68</v>
      </c>
      <c r="H44" s="13"/>
      <c r="I44" s="27" t="s">
        <v>107</v>
      </c>
      <c r="J44" s="14" t="str">
        <f t="shared" ca="1" si="13"/>
        <v>Indisponible</v>
      </c>
      <c r="K44" s="15" t="s">
        <v>121</v>
      </c>
      <c r="L44" s="20" t="str">
        <f t="shared" ca="1" si="14"/>
        <v/>
      </c>
      <c r="M44" s="20" t="str">
        <f t="shared" ca="1" si="15"/>
        <v/>
      </c>
      <c r="N44" s="20" t="str">
        <f t="shared" si="16"/>
        <v>KA413-1039687</v>
      </c>
      <c r="O44" s="19" t="str">
        <f t="shared" ca="1" si="17"/>
        <v>Etalonnage prévu &gt; 3 mois</v>
      </c>
      <c r="P44" s="19" t="str">
        <f t="shared" ca="1" si="18"/>
        <v>KA413-1039687</v>
      </c>
      <c r="Q44" s="3">
        <f t="shared" ca="1" si="19"/>
        <v>43</v>
      </c>
    </row>
    <row r="45" spans="1:17" ht="15" customHeight="1">
      <c r="A45" s="18" t="s">
        <v>37</v>
      </c>
      <c r="B45" s="11">
        <f t="shared" ca="1" si="10"/>
        <v>110</v>
      </c>
      <c r="C45" s="14" t="s">
        <v>97</v>
      </c>
      <c r="D45" s="12">
        <f t="shared" si="11"/>
        <v>42198</v>
      </c>
      <c r="E45" s="13" t="str">
        <f t="shared" ca="1" si="12"/>
        <v>Etalonnage prévu &gt; 3 mois</v>
      </c>
      <c r="F45" s="14" t="s">
        <v>117</v>
      </c>
      <c r="G45" s="14" t="s">
        <v>67</v>
      </c>
      <c r="H45" s="13"/>
      <c r="I45" s="27" t="s">
        <v>107</v>
      </c>
      <c r="J45" s="14" t="str">
        <f t="shared" ca="1" si="13"/>
        <v>Indisponible</v>
      </c>
      <c r="K45" s="15" t="s">
        <v>121</v>
      </c>
      <c r="L45" s="20" t="str">
        <f t="shared" ca="1" si="14"/>
        <v/>
      </c>
      <c r="M45" s="20" t="str">
        <f t="shared" ca="1" si="15"/>
        <v/>
      </c>
      <c r="N45" s="20" t="str">
        <f t="shared" si="16"/>
        <v>KA413-1039696</v>
      </c>
      <c r="O45" s="19" t="str">
        <f t="shared" ca="1" si="17"/>
        <v>Etalonnage prévu &gt; 3 mois</v>
      </c>
      <c r="P45" s="19" t="str">
        <f t="shared" ca="1" si="18"/>
        <v>KA413-1039696</v>
      </c>
      <c r="Q45" s="3">
        <f t="shared" ca="1" si="19"/>
        <v>43</v>
      </c>
    </row>
    <row r="46" spans="1:17" ht="15" customHeight="1">
      <c r="A46" s="18" t="s">
        <v>33</v>
      </c>
      <c r="B46" s="11">
        <f t="shared" ca="1" si="10"/>
        <v>147</v>
      </c>
      <c r="C46" s="14" t="s">
        <v>105</v>
      </c>
      <c r="D46" s="12">
        <f t="shared" si="11"/>
        <v>42235</v>
      </c>
      <c r="E46" s="13" t="str">
        <f t="shared" ca="1" si="12"/>
        <v>Etalonnage prévu &gt; 3 mois</v>
      </c>
      <c r="F46" s="14" t="s">
        <v>112</v>
      </c>
      <c r="G46" s="14" t="s">
        <v>113</v>
      </c>
      <c r="H46" s="13"/>
      <c r="I46" s="27" t="s">
        <v>107</v>
      </c>
      <c r="J46" s="14" t="str">
        <f t="shared" ca="1" si="13"/>
        <v>Indisponible</v>
      </c>
      <c r="K46" s="15" t="s">
        <v>121</v>
      </c>
      <c r="L46" s="20" t="str">
        <f t="shared" ca="1" si="14"/>
        <v/>
      </c>
      <c r="M46" s="20" t="str">
        <f t="shared" ca="1" si="15"/>
        <v/>
      </c>
      <c r="N46" s="20" t="str">
        <f t="shared" si="16"/>
        <v>KA413-1039910</v>
      </c>
      <c r="O46" s="19" t="str">
        <f t="shared" ca="1" si="17"/>
        <v>Etalonnage prévu &gt; 3 mois</v>
      </c>
      <c r="P46" s="19" t="str">
        <f t="shared" ca="1" si="18"/>
        <v>KA413-1039910</v>
      </c>
      <c r="Q46" s="3">
        <f t="shared" ca="1" si="19"/>
        <v>43</v>
      </c>
    </row>
    <row r="47" spans="1:17" ht="15" customHeight="1">
      <c r="A47" s="18" t="s">
        <v>61</v>
      </c>
      <c r="B47" s="11">
        <f t="shared" ca="1" si="10"/>
        <v>110</v>
      </c>
      <c r="C47" s="14" t="s">
        <v>97</v>
      </c>
      <c r="D47" s="12">
        <f t="shared" si="11"/>
        <v>42198</v>
      </c>
      <c r="E47" s="13" t="str">
        <f t="shared" ca="1" si="12"/>
        <v>Etalonnage prévu &gt; 3 mois</v>
      </c>
      <c r="F47" s="14" t="s">
        <v>117</v>
      </c>
      <c r="G47" s="14" t="s">
        <v>67</v>
      </c>
      <c r="I47" s="27" t="s">
        <v>107</v>
      </c>
      <c r="J47" s="14" t="str">
        <f t="shared" ca="1" si="13"/>
        <v>Indisponible</v>
      </c>
      <c r="K47" s="15" t="s">
        <v>121</v>
      </c>
      <c r="L47" s="20" t="str">
        <f t="shared" ca="1" si="14"/>
        <v/>
      </c>
      <c r="M47" s="20" t="str">
        <f t="shared" ca="1" si="15"/>
        <v/>
      </c>
      <c r="N47" s="20" t="str">
        <f t="shared" si="16"/>
        <v>KA413-1040581</v>
      </c>
      <c r="O47" s="19" t="str">
        <f t="shared" ca="1" si="17"/>
        <v>Etalonnage prévu &gt; 3 mois</v>
      </c>
      <c r="P47" s="19" t="str">
        <f t="shared" ca="1" si="18"/>
        <v>KA413-1040581</v>
      </c>
      <c r="Q47" s="3">
        <f t="shared" ca="1" si="19"/>
        <v>43</v>
      </c>
    </row>
    <row r="48" spans="1:17" ht="15" customHeight="1">
      <c r="A48" s="18" t="s">
        <v>62</v>
      </c>
      <c r="B48" s="11">
        <f t="shared" ca="1" si="10"/>
        <v>110</v>
      </c>
      <c r="C48" s="14" t="s">
        <v>97</v>
      </c>
      <c r="D48" s="12">
        <f t="shared" si="11"/>
        <v>42198</v>
      </c>
      <c r="E48" s="13" t="str">
        <f t="shared" ca="1" si="12"/>
        <v>Etalonnage prévu &gt; 3 mois</v>
      </c>
      <c r="F48" s="14" t="s">
        <v>117</v>
      </c>
      <c r="G48" s="14" t="s">
        <v>67</v>
      </c>
      <c r="I48" s="27" t="s">
        <v>107</v>
      </c>
      <c r="J48" s="14" t="str">
        <f t="shared" ca="1" si="13"/>
        <v>Indisponible</v>
      </c>
      <c r="K48" s="15" t="s">
        <v>121</v>
      </c>
      <c r="L48" s="20" t="str">
        <f t="shared" ca="1" si="14"/>
        <v/>
      </c>
      <c r="M48" s="20" t="str">
        <f t="shared" ca="1" si="15"/>
        <v/>
      </c>
      <c r="N48" s="20" t="str">
        <f t="shared" si="16"/>
        <v>KA413-1040583</v>
      </c>
      <c r="O48" s="19" t="str">
        <f t="shared" ca="1" si="17"/>
        <v>Etalonnage prévu &gt; 3 mois</v>
      </c>
      <c r="P48" s="19" t="str">
        <f t="shared" ca="1" si="18"/>
        <v>KA413-1040583</v>
      </c>
      <c r="Q48" s="3">
        <f t="shared" ca="1" si="19"/>
        <v>43</v>
      </c>
    </row>
    <row r="49" spans="1:17">
      <c r="A49" s="18" t="s">
        <v>48</v>
      </c>
      <c r="B49" s="11">
        <f t="shared" ca="1" si="10"/>
        <v>157</v>
      </c>
      <c r="C49" s="14" t="s">
        <v>123</v>
      </c>
      <c r="D49" s="12">
        <f t="shared" si="11"/>
        <v>42245</v>
      </c>
      <c r="E49" s="13" t="str">
        <f t="shared" ca="1" si="12"/>
        <v>Etalonnage prévu &gt; 3 mois</v>
      </c>
      <c r="F49" s="14" t="s">
        <v>124</v>
      </c>
      <c r="G49" s="14" t="s">
        <v>66</v>
      </c>
      <c r="H49" s="13"/>
      <c r="I49" s="27" t="s">
        <v>107</v>
      </c>
      <c r="J49" s="14" t="str">
        <f t="shared" ca="1" si="13"/>
        <v>Indisponible</v>
      </c>
      <c r="K49" s="15" t="s">
        <v>66</v>
      </c>
      <c r="L49" s="20" t="str">
        <f t="shared" ca="1" si="14"/>
        <v/>
      </c>
      <c r="M49" s="20" t="str">
        <f t="shared" ca="1" si="15"/>
        <v/>
      </c>
      <c r="N49" s="20" t="str">
        <f t="shared" si="16"/>
        <v>KA413-1040584</v>
      </c>
      <c r="O49" s="19" t="str">
        <f t="shared" ca="1" si="17"/>
        <v>Etalonnage prévu &gt; 3 mois</v>
      </c>
      <c r="P49" s="19" t="str">
        <f t="shared" ca="1" si="18"/>
        <v>KA413-1040584</v>
      </c>
      <c r="Q49" s="3">
        <f t="shared" ca="1" si="19"/>
        <v>43</v>
      </c>
    </row>
    <row r="50" spans="1:17">
      <c r="A50" s="18" t="s">
        <v>40</v>
      </c>
      <c r="B50" s="11">
        <f t="shared" ca="1" si="10"/>
        <v>111</v>
      </c>
      <c r="C50" s="14" t="s">
        <v>102</v>
      </c>
      <c r="D50" s="12">
        <f t="shared" si="11"/>
        <v>42199</v>
      </c>
      <c r="E50" s="13" t="str">
        <f t="shared" ca="1" si="12"/>
        <v>Etalonnage prévu &gt; 3 mois</v>
      </c>
      <c r="F50" s="14" t="s">
        <v>118</v>
      </c>
      <c r="G50" s="14" t="s">
        <v>119</v>
      </c>
      <c r="H50" s="13"/>
      <c r="I50" s="27" t="s">
        <v>107</v>
      </c>
      <c r="J50" s="14" t="str">
        <f t="shared" ca="1" si="13"/>
        <v>Indisponible</v>
      </c>
      <c r="K50" s="15" t="s">
        <v>121</v>
      </c>
      <c r="L50" s="20" t="str">
        <f t="shared" ca="1" si="14"/>
        <v/>
      </c>
      <c r="M50" s="20" t="str">
        <f t="shared" ca="1" si="15"/>
        <v/>
      </c>
      <c r="N50" s="20" t="str">
        <f t="shared" si="16"/>
        <v>KA413-1044604</v>
      </c>
      <c r="O50" s="19" t="str">
        <f t="shared" ca="1" si="17"/>
        <v>Etalonnage prévu &gt; 3 mois</v>
      </c>
      <c r="P50" s="19" t="str">
        <f t="shared" ca="1" si="18"/>
        <v>KA413-1044604</v>
      </c>
      <c r="Q50" s="3">
        <f t="shared" ca="1" si="19"/>
        <v>43</v>
      </c>
    </row>
    <row r="51" spans="1:17">
      <c r="A51" s="18" t="s">
        <v>90</v>
      </c>
      <c r="B51" s="11">
        <f t="shared" ca="1" si="10"/>
        <v>171</v>
      </c>
      <c r="C51" s="16">
        <v>42079</v>
      </c>
      <c r="D51" s="12">
        <f t="shared" si="11"/>
        <v>42259</v>
      </c>
      <c r="E51" s="13" t="str">
        <f t="shared" ca="1" si="12"/>
        <v>Etalonnage prévu &gt; 3 mois</v>
      </c>
      <c r="F51" s="14" t="s">
        <v>115</v>
      </c>
      <c r="G51" s="14" t="s">
        <v>66</v>
      </c>
      <c r="H51" s="13"/>
      <c r="I51" s="27" t="s">
        <v>107</v>
      </c>
      <c r="J51" s="14" t="str">
        <f t="shared" ca="1" si="13"/>
        <v>Indisponible</v>
      </c>
      <c r="K51" s="15" t="s">
        <v>66</v>
      </c>
      <c r="L51" s="20" t="str">
        <f t="shared" ca="1" si="14"/>
        <v/>
      </c>
      <c r="M51" s="20" t="str">
        <f t="shared" ca="1" si="15"/>
        <v/>
      </c>
      <c r="N51" s="20" t="str">
        <f t="shared" si="16"/>
        <v>KA413-1124973</v>
      </c>
      <c r="O51" s="19" t="str">
        <f t="shared" ca="1" si="17"/>
        <v>Etalonnage prévu &gt; 3 mois</v>
      </c>
      <c r="P51" s="19" t="str">
        <f t="shared" ca="1" si="18"/>
        <v>KA413-1124973</v>
      </c>
      <c r="Q51" s="3">
        <f t="shared" ca="1" si="19"/>
        <v>43</v>
      </c>
    </row>
    <row r="52" spans="1:17">
      <c r="A52" s="18" t="s">
        <v>85</v>
      </c>
      <c r="B52" s="11">
        <f t="shared" ca="1" si="10"/>
        <v>171</v>
      </c>
      <c r="C52" s="14" t="s">
        <v>126</v>
      </c>
      <c r="D52" s="12">
        <f t="shared" si="11"/>
        <v>42259</v>
      </c>
      <c r="E52" s="13" t="str">
        <f t="shared" ca="1" si="12"/>
        <v>Etalonnage prévu &gt; 3 mois</v>
      </c>
      <c r="H52" s="13"/>
      <c r="I52" s="27" t="s">
        <v>107</v>
      </c>
      <c r="J52" s="14" t="str">
        <f t="shared" ca="1" si="13"/>
        <v>En stock</v>
      </c>
      <c r="K52" s="15" t="s">
        <v>66</v>
      </c>
      <c r="L52" s="20" t="str">
        <f t="shared" ca="1" si="14"/>
        <v>KA413-1124975</v>
      </c>
      <c r="M52" s="20">
        <f t="shared" ca="1" si="15"/>
        <v>171</v>
      </c>
      <c r="N52" s="20" t="str">
        <f t="shared" si="16"/>
        <v/>
      </c>
      <c r="O52" s="19" t="str">
        <f t="shared" ca="1" si="17"/>
        <v>Etalonnage prévu &gt; 3 mois</v>
      </c>
      <c r="P52" s="19" t="str">
        <f t="shared" ca="1" si="18"/>
        <v>KA413-1124975</v>
      </c>
      <c r="Q52" s="3">
        <f t="shared" ca="1" si="19"/>
        <v>43</v>
      </c>
    </row>
    <row r="53" spans="1:17">
      <c r="A53" s="18" t="s">
        <v>88</v>
      </c>
      <c r="B53" s="11">
        <f t="shared" ca="1" si="10"/>
        <v>171</v>
      </c>
      <c r="C53" s="16">
        <v>42079</v>
      </c>
      <c r="D53" s="12">
        <f t="shared" si="11"/>
        <v>42259</v>
      </c>
      <c r="E53" s="13" t="str">
        <f t="shared" ca="1" si="12"/>
        <v>Etalonnage prévu &gt; 3 mois</v>
      </c>
      <c r="H53" s="13"/>
      <c r="I53" s="27" t="s">
        <v>107</v>
      </c>
      <c r="J53" s="14" t="str">
        <f t="shared" ca="1" si="13"/>
        <v>En stock</v>
      </c>
      <c r="K53" s="15" t="s">
        <v>66</v>
      </c>
      <c r="L53" s="20" t="str">
        <f t="shared" ca="1" si="14"/>
        <v>KA413-1124986</v>
      </c>
      <c r="M53" s="20">
        <f t="shared" ca="1" si="15"/>
        <v>171</v>
      </c>
      <c r="N53" s="20" t="str">
        <f t="shared" si="16"/>
        <v/>
      </c>
      <c r="O53" s="19" t="str">
        <f t="shared" ca="1" si="17"/>
        <v>Etalonnage prévu &gt; 3 mois</v>
      </c>
      <c r="P53" s="19" t="str">
        <f t="shared" ca="1" si="18"/>
        <v>KA413-1124986</v>
      </c>
      <c r="Q53" s="3">
        <f t="shared" ca="1" si="19"/>
        <v>43</v>
      </c>
    </row>
    <row r="54" spans="1:17">
      <c r="A54" s="18" t="s">
        <v>92</v>
      </c>
      <c r="B54" s="11">
        <f t="shared" ca="1" si="10"/>
        <v>110</v>
      </c>
      <c r="C54" s="14" t="s">
        <v>97</v>
      </c>
      <c r="D54" s="12">
        <f t="shared" si="11"/>
        <v>42198</v>
      </c>
      <c r="E54" s="13" t="str">
        <f t="shared" ca="1" si="12"/>
        <v>Etalonnage prévu &gt; 3 mois</v>
      </c>
      <c r="F54" s="14" t="s">
        <v>118</v>
      </c>
      <c r="G54" s="14" t="s">
        <v>119</v>
      </c>
      <c r="H54" s="13"/>
      <c r="I54" s="27" t="s">
        <v>107</v>
      </c>
      <c r="J54" s="14" t="str">
        <f t="shared" ca="1" si="13"/>
        <v>Indisponible</v>
      </c>
      <c r="K54" s="15" t="s">
        <v>121</v>
      </c>
      <c r="L54" s="20" t="str">
        <f t="shared" ca="1" si="14"/>
        <v/>
      </c>
      <c r="M54" s="20" t="str">
        <f t="shared" ca="1" si="15"/>
        <v/>
      </c>
      <c r="N54" s="20" t="str">
        <f t="shared" si="16"/>
        <v>KA413-1124987</v>
      </c>
      <c r="O54" s="19" t="str">
        <f t="shared" ca="1" si="17"/>
        <v>Etalonnage prévu &gt; 3 mois</v>
      </c>
      <c r="P54" s="19" t="str">
        <f t="shared" ca="1" si="18"/>
        <v>KA413-1124987</v>
      </c>
      <c r="Q54" s="3">
        <f t="shared" ca="1" si="19"/>
        <v>43</v>
      </c>
    </row>
    <row r="55" spans="1:17">
      <c r="A55" s="18" t="s">
        <v>84</v>
      </c>
      <c r="B55" s="11">
        <f t="shared" ca="1" si="10"/>
        <v>171</v>
      </c>
      <c r="C55" s="12">
        <v>42079</v>
      </c>
      <c r="D55" s="12">
        <f t="shared" si="11"/>
        <v>42259</v>
      </c>
      <c r="E55" s="13" t="str">
        <f t="shared" ca="1" si="12"/>
        <v>Etalonnage prévu &gt; 3 mois</v>
      </c>
      <c r="H55" s="13"/>
      <c r="I55" s="27" t="s">
        <v>107</v>
      </c>
      <c r="J55" s="14" t="str">
        <f t="shared" ca="1" si="13"/>
        <v>En stock</v>
      </c>
      <c r="K55" s="15" t="s">
        <v>66</v>
      </c>
      <c r="L55" s="20" t="str">
        <f t="shared" ca="1" si="14"/>
        <v>KA413-1124991</v>
      </c>
      <c r="M55" s="20">
        <f t="shared" ca="1" si="15"/>
        <v>171</v>
      </c>
      <c r="N55" s="20" t="str">
        <f t="shared" si="16"/>
        <v/>
      </c>
      <c r="O55" s="19" t="str">
        <f t="shared" ca="1" si="17"/>
        <v>Etalonnage prévu &gt; 3 mois</v>
      </c>
      <c r="P55" s="19" t="str">
        <f t="shared" ca="1" si="18"/>
        <v>KA413-1124991</v>
      </c>
      <c r="Q55" s="3">
        <f t="shared" ca="1" si="19"/>
        <v>43</v>
      </c>
    </row>
    <row r="56" spans="1:17">
      <c r="A56" s="18" t="s">
        <v>86</v>
      </c>
      <c r="B56" s="11">
        <f t="shared" ca="1" si="10"/>
        <v>110</v>
      </c>
      <c r="C56" s="14" t="s">
        <v>97</v>
      </c>
      <c r="D56" s="12">
        <f t="shared" si="11"/>
        <v>42198</v>
      </c>
      <c r="E56" s="13" t="str">
        <f t="shared" ca="1" si="12"/>
        <v>Etalonnage prévu &gt; 3 mois</v>
      </c>
      <c r="F56" s="14" t="s">
        <v>114</v>
      </c>
      <c r="G56" s="14" t="s">
        <v>69</v>
      </c>
      <c r="H56" s="13"/>
      <c r="I56" s="27" t="s">
        <v>107</v>
      </c>
      <c r="J56" s="14" t="str">
        <f t="shared" ca="1" si="13"/>
        <v>Indisponible</v>
      </c>
      <c r="K56" s="15" t="s">
        <v>121</v>
      </c>
      <c r="L56" s="20" t="str">
        <f t="shared" ca="1" si="14"/>
        <v/>
      </c>
      <c r="M56" s="20" t="str">
        <f t="shared" ca="1" si="15"/>
        <v/>
      </c>
      <c r="N56" s="20" t="str">
        <f t="shared" si="16"/>
        <v>KA413-1124992</v>
      </c>
      <c r="O56" s="19" t="str">
        <f t="shared" ca="1" si="17"/>
        <v>Etalonnage prévu &gt; 3 mois</v>
      </c>
      <c r="P56" s="19" t="str">
        <f t="shared" ca="1" si="18"/>
        <v>KA413-1124992</v>
      </c>
      <c r="Q56" s="3">
        <f t="shared" ca="1" si="19"/>
        <v>43</v>
      </c>
    </row>
    <row r="57" spans="1:17">
      <c r="A57" s="18" t="s">
        <v>93</v>
      </c>
      <c r="B57" s="11">
        <f t="shared" ca="1" si="10"/>
        <v>171</v>
      </c>
      <c r="C57" s="16">
        <v>42079</v>
      </c>
      <c r="D57" s="12">
        <f t="shared" si="11"/>
        <v>42259</v>
      </c>
      <c r="E57" s="13" t="str">
        <f t="shared" ca="1" si="12"/>
        <v>Etalonnage prévu &gt; 3 mois</v>
      </c>
      <c r="H57" s="13"/>
      <c r="I57" s="27" t="s">
        <v>107</v>
      </c>
      <c r="J57" s="14" t="str">
        <f t="shared" ca="1" si="13"/>
        <v>En stock</v>
      </c>
      <c r="K57" s="15" t="s">
        <v>66</v>
      </c>
      <c r="L57" s="20" t="str">
        <f t="shared" ca="1" si="14"/>
        <v>KA413-1124993</v>
      </c>
      <c r="M57" s="20">
        <f t="shared" ca="1" si="15"/>
        <v>171</v>
      </c>
      <c r="N57" s="20" t="str">
        <f t="shared" si="16"/>
        <v/>
      </c>
      <c r="O57" s="19" t="str">
        <f t="shared" ca="1" si="17"/>
        <v>Etalonnage prévu &gt; 3 mois</v>
      </c>
      <c r="P57" s="19" t="str">
        <f t="shared" ca="1" si="18"/>
        <v>KA413-1124993</v>
      </c>
      <c r="Q57" s="3">
        <f t="shared" ca="1" si="19"/>
        <v>43</v>
      </c>
    </row>
    <row r="58" spans="1:17">
      <c r="A58" s="18" t="s">
        <v>91</v>
      </c>
      <c r="B58" s="11">
        <f t="shared" ca="1" si="10"/>
        <v>110</v>
      </c>
      <c r="C58" s="14" t="s">
        <v>97</v>
      </c>
      <c r="D58" s="12">
        <f t="shared" si="11"/>
        <v>42198</v>
      </c>
      <c r="E58" s="13" t="str">
        <f t="shared" ca="1" si="12"/>
        <v>Etalonnage prévu &gt; 3 mois</v>
      </c>
      <c r="F58" s="14" t="s">
        <v>114</v>
      </c>
      <c r="G58" s="14" t="s">
        <v>69</v>
      </c>
      <c r="H58" s="13"/>
      <c r="I58" s="27" t="s">
        <v>107</v>
      </c>
      <c r="J58" s="14" t="str">
        <f t="shared" ca="1" si="13"/>
        <v>Indisponible</v>
      </c>
      <c r="K58" s="15" t="s">
        <v>121</v>
      </c>
      <c r="L58" s="20" t="str">
        <f t="shared" ca="1" si="14"/>
        <v/>
      </c>
      <c r="M58" s="20" t="str">
        <f t="shared" ca="1" si="15"/>
        <v/>
      </c>
      <c r="N58" s="20" t="str">
        <f t="shared" si="16"/>
        <v>KA413-1124994</v>
      </c>
      <c r="O58" s="19" t="str">
        <f t="shared" ca="1" si="17"/>
        <v>Etalonnage prévu &gt; 3 mois</v>
      </c>
      <c r="P58" s="19" t="str">
        <f t="shared" ca="1" si="18"/>
        <v>KA413-1124994</v>
      </c>
      <c r="Q58" s="3">
        <f t="shared" ca="1" si="19"/>
        <v>43</v>
      </c>
    </row>
    <row r="59" spans="1:17">
      <c r="A59" s="18" t="s">
        <v>83</v>
      </c>
      <c r="B59" s="11">
        <f t="shared" ca="1" si="10"/>
        <v>110</v>
      </c>
      <c r="C59" s="16">
        <v>42018</v>
      </c>
      <c r="D59" s="12">
        <f t="shared" si="11"/>
        <v>42198</v>
      </c>
      <c r="E59" s="13" t="str">
        <f t="shared" ca="1" si="12"/>
        <v>Etalonnage prévu &gt; 3 mois</v>
      </c>
      <c r="F59" s="14" t="s">
        <v>114</v>
      </c>
      <c r="G59" s="14" t="s">
        <v>69</v>
      </c>
      <c r="H59" s="13"/>
      <c r="I59" s="27" t="s">
        <v>107</v>
      </c>
      <c r="J59" s="14" t="str">
        <f t="shared" ca="1" si="13"/>
        <v>Indisponible</v>
      </c>
      <c r="K59" s="15" t="s">
        <v>121</v>
      </c>
      <c r="L59" s="20" t="str">
        <f t="shared" ca="1" si="14"/>
        <v/>
      </c>
      <c r="M59" s="20" t="str">
        <f t="shared" ca="1" si="15"/>
        <v/>
      </c>
      <c r="N59" s="20" t="str">
        <f t="shared" si="16"/>
        <v>KA413-1124997</v>
      </c>
      <c r="O59" s="19" t="str">
        <f t="shared" ca="1" si="17"/>
        <v>Etalonnage prévu &gt; 3 mois</v>
      </c>
      <c r="P59" s="19" t="str">
        <f t="shared" ca="1" si="18"/>
        <v>KA413-1124997</v>
      </c>
      <c r="Q59" s="3">
        <f t="shared" ca="1" si="19"/>
        <v>43</v>
      </c>
    </row>
    <row r="60" spans="1:17">
      <c r="A60" s="18" t="s">
        <v>82</v>
      </c>
      <c r="B60" s="11">
        <f t="shared" ca="1" si="10"/>
        <v>178</v>
      </c>
      <c r="C60" s="16">
        <v>42086</v>
      </c>
      <c r="D60" s="12">
        <f t="shared" si="11"/>
        <v>42266</v>
      </c>
      <c r="E60" s="13" t="str">
        <f t="shared" ca="1" si="12"/>
        <v>Etalonnage prévu &gt; 3 mois</v>
      </c>
      <c r="H60" s="13"/>
      <c r="I60" s="27" t="s">
        <v>107</v>
      </c>
      <c r="J60" s="14" t="str">
        <f t="shared" ca="1" si="13"/>
        <v>En stock</v>
      </c>
      <c r="K60" s="15" t="s">
        <v>66</v>
      </c>
      <c r="L60" s="20" t="str">
        <f t="shared" ca="1" si="14"/>
        <v>KA413-1125000</v>
      </c>
      <c r="M60" s="20">
        <f t="shared" ca="1" si="15"/>
        <v>178</v>
      </c>
      <c r="N60" s="20" t="str">
        <f t="shared" si="16"/>
        <v/>
      </c>
      <c r="O60" s="19" t="str">
        <f t="shared" ca="1" si="17"/>
        <v>Etalonnage prévu &gt; 3 mois</v>
      </c>
      <c r="P60" s="19" t="str">
        <f t="shared" ca="1" si="18"/>
        <v>KA413-1125000</v>
      </c>
      <c r="Q60" s="3">
        <f t="shared" ca="1" si="19"/>
        <v>43</v>
      </c>
    </row>
    <row r="61" spans="1:17">
      <c r="A61" s="18" t="s">
        <v>94</v>
      </c>
      <c r="B61" s="11">
        <f t="shared" ca="1" si="10"/>
        <v>110</v>
      </c>
      <c r="C61" s="14" t="s">
        <v>97</v>
      </c>
      <c r="D61" s="12">
        <f t="shared" si="11"/>
        <v>42198</v>
      </c>
      <c r="E61" s="13" t="str">
        <f t="shared" ca="1" si="12"/>
        <v>Etalonnage prévu &gt; 3 mois</v>
      </c>
      <c r="F61" s="14" t="s">
        <v>118</v>
      </c>
      <c r="G61" s="14" t="s">
        <v>119</v>
      </c>
      <c r="H61" s="13"/>
      <c r="I61" s="27" t="s">
        <v>107</v>
      </c>
      <c r="J61" s="14" t="str">
        <f t="shared" ca="1" si="13"/>
        <v>Indisponible</v>
      </c>
      <c r="K61" s="15" t="s">
        <v>121</v>
      </c>
      <c r="L61" s="20" t="str">
        <f t="shared" ca="1" si="14"/>
        <v/>
      </c>
      <c r="M61" s="20" t="str">
        <f t="shared" ca="1" si="15"/>
        <v/>
      </c>
      <c r="N61" s="20" t="str">
        <f t="shared" si="16"/>
        <v>KA413-1125008</v>
      </c>
      <c r="O61" s="19" t="str">
        <f t="shared" ca="1" si="17"/>
        <v>Etalonnage prévu &gt; 3 mois</v>
      </c>
      <c r="P61" s="19" t="str">
        <f t="shared" ca="1" si="18"/>
        <v>KA413-1125008</v>
      </c>
      <c r="Q61" s="3">
        <f t="shared" ca="1" si="19"/>
        <v>43</v>
      </c>
    </row>
    <row r="62" spans="1:17">
      <c r="A62" s="10" t="s">
        <v>81</v>
      </c>
      <c r="B62" s="11">
        <f t="shared" ca="1" si="10"/>
        <v>157</v>
      </c>
      <c r="C62" s="16" t="s">
        <v>123</v>
      </c>
      <c r="D62" s="12">
        <f t="shared" si="11"/>
        <v>42245</v>
      </c>
      <c r="E62" s="13" t="str">
        <f t="shared" ca="1" si="12"/>
        <v>Etalonnage prévu &gt; 3 mois</v>
      </c>
      <c r="F62" s="14" t="s">
        <v>124</v>
      </c>
      <c r="G62" s="14" t="s">
        <v>66</v>
      </c>
      <c r="H62" s="13"/>
      <c r="I62" s="27" t="s">
        <v>107</v>
      </c>
      <c r="J62" s="14" t="str">
        <f t="shared" ca="1" si="13"/>
        <v>Indisponible</v>
      </c>
      <c r="K62" s="15" t="s">
        <v>66</v>
      </c>
      <c r="L62" s="20" t="str">
        <f t="shared" ca="1" si="14"/>
        <v/>
      </c>
      <c r="M62" s="20" t="str">
        <f t="shared" ca="1" si="15"/>
        <v/>
      </c>
      <c r="N62" s="20" t="str">
        <f t="shared" si="16"/>
        <v>KA413-1125010</v>
      </c>
      <c r="O62" s="19" t="str">
        <f t="shared" ca="1" si="17"/>
        <v>Etalonnage prévu &gt; 3 mois</v>
      </c>
      <c r="P62" s="19" t="str">
        <f t="shared" ca="1" si="18"/>
        <v>KA413-1125010</v>
      </c>
      <c r="Q62" s="3">
        <f t="shared" ca="1" si="19"/>
        <v>43</v>
      </c>
    </row>
    <row r="63" spans="1:17">
      <c r="A63" s="18" t="s">
        <v>87</v>
      </c>
      <c r="B63" s="11">
        <f t="shared" ca="1" si="10"/>
        <v>110</v>
      </c>
      <c r="C63" s="14" t="s">
        <v>97</v>
      </c>
      <c r="D63" s="12">
        <f t="shared" si="11"/>
        <v>42198</v>
      </c>
      <c r="E63" s="13" t="str">
        <f t="shared" ca="1" si="12"/>
        <v>Etalonnage prévu &gt; 3 mois</v>
      </c>
      <c r="F63" s="14" t="s">
        <v>114</v>
      </c>
      <c r="G63" s="14" t="s">
        <v>69</v>
      </c>
      <c r="H63" s="13"/>
      <c r="I63" s="27" t="s">
        <v>107</v>
      </c>
      <c r="J63" s="14" t="str">
        <f t="shared" ca="1" si="13"/>
        <v>Indisponible</v>
      </c>
      <c r="K63" s="15" t="s">
        <v>121</v>
      </c>
      <c r="L63" s="20" t="str">
        <f t="shared" ca="1" si="14"/>
        <v/>
      </c>
      <c r="M63" s="20" t="str">
        <f t="shared" ca="1" si="15"/>
        <v/>
      </c>
      <c r="N63" s="20" t="str">
        <f t="shared" si="16"/>
        <v>KA413-1125011</v>
      </c>
      <c r="O63" s="19" t="str">
        <f t="shared" ca="1" si="17"/>
        <v>Etalonnage prévu &gt; 3 mois</v>
      </c>
      <c r="P63" s="19" t="str">
        <f t="shared" ca="1" si="18"/>
        <v>KA413-1125011</v>
      </c>
      <c r="Q63" s="3">
        <f t="shared" ca="1" si="19"/>
        <v>43</v>
      </c>
    </row>
    <row r="64" spans="1:17">
      <c r="A64" s="18" t="s">
        <v>95</v>
      </c>
      <c r="B64" s="11">
        <f t="shared" ca="1" si="10"/>
        <v>171</v>
      </c>
      <c r="C64" s="16">
        <v>42079</v>
      </c>
      <c r="D64" s="12">
        <f t="shared" si="11"/>
        <v>42259</v>
      </c>
      <c r="E64" s="13" t="str">
        <f t="shared" ca="1" si="12"/>
        <v>Etalonnage prévu &gt; 3 mois</v>
      </c>
      <c r="F64" s="14" t="s">
        <v>115</v>
      </c>
      <c r="G64" s="14" t="s">
        <v>66</v>
      </c>
      <c r="H64" s="13"/>
      <c r="I64" s="27" t="s">
        <v>107</v>
      </c>
      <c r="J64" s="14" t="str">
        <f t="shared" ca="1" si="13"/>
        <v>Indisponible</v>
      </c>
      <c r="K64" s="15" t="s">
        <v>66</v>
      </c>
      <c r="L64" s="20" t="str">
        <f t="shared" ca="1" si="14"/>
        <v/>
      </c>
      <c r="M64" s="20" t="str">
        <f t="shared" ca="1" si="15"/>
        <v/>
      </c>
      <c r="N64" s="20" t="str">
        <f t="shared" si="16"/>
        <v>KA413-1125012</v>
      </c>
      <c r="O64" s="19" t="str">
        <f t="shared" ca="1" si="17"/>
        <v>Etalonnage prévu &gt; 3 mois</v>
      </c>
      <c r="P64" s="19" t="str">
        <f t="shared" ca="1" si="18"/>
        <v>KA413-1125012</v>
      </c>
      <c r="Q64" s="3">
        <f t="shared" ca="1" si="19"/>
        <v>43</v>
      </c>
    </row>
    <row r="65" spans="1:17">
      <c r="A65" s="18" t="s">
        <v>89</v>
      </c>
      <c r="B65" s="11">
        <f t="shared" ca="1" si="10"/>
        <v>178</v>
      </c>
      <c r="C65" s="16">
        <v>42086</v>
      </c>
      <c r="D65" s="12">
        <f t="shared" si="11"/>
        <v>42266</v>
      </c>
      <c r="E65" s="13" t="str">
        <f t="shared" ca="1" si="12"/>
        <v>Etalonnage prévu &gt; 3 mois</v>
      </c>
      <c r="H65" s="13"/>
      <c r="I65" s="27" t="s">
        <v>107</v>
      </c>
      <c r="J65" s="14" t="str">
        <f t="shared" ca="1" si="13"/>
        <v>En stock</v>
      </c>
      <c r="K65" s="15" t="s">
        <v>66</v>
      </c>
      <c r="L65" s="20" t="str">
        <f t="shared" ca="1" si="14"/>
        <v>KA413-1125014</v>
      </c>
      <c r="M65" s="20">
        <f t="shared" ca="1" si="15"/>
        <v>178</v>
      </c>
      <c r="N65" s="20" t="str">
        <f t="shared" si="16"/>
        <v/>
      </c>
      <c r="O65" s="19" t="str">
        <f t="shared" ca="1" si="17"/>
        <v>Etalonnage prévu &gt; 3 mois</v>
      </c>
      <c r="P65" s="19" t="str">
        <f t="shared" ca="1" si="18"/>
        <v>KA413-1125014</v>
      </c>
      <c r="Q65" s="3">
        <f t="shared" ca="1" si="19"/>
        <v>43</v>
      </c>
    </row>
    <row r="66" spans="1:17">
      <c r="A66" s="10" t="s">
        <v>111</v>
      </c>
      <c r="B66" s="11">
        <f t="shared" ref="B66:B87" ca="1" si="20">IF(D66="","",IF(D66-TODAY()&lt;0,0,D66-TODAY()))</f>
        <v>0</v>
      </c>
      <c r="C66" s="16">
        <v>32874</v>
      </c>
      <c r="D66" s="12">
        <f t="shared" ref="D66:D87" si="21">IF(C66="","",C66+180)</f>
        <v>33054</v>
      </c>
      <c r="E66" s="13" t="str">
        <f t="shared" ref="E66:E87" ca="1" si="22">IF(B66="","",IF(B66&lt;7,"A étalonner",IF(AND(B66&gt;7,B66&lt;90),"Etalonnage prévu &gt; 1 semaine",IF(B66&gt;90,"Etalonnage prévu &gt; 3 mois",""))))</f>
        <v>A étalonner</v>
      </c>
      <c r="F66" s="13"/>
      <c r="G66" s="13"/>
      <c r="H66" s="17" t="s">
        <v>137</v>
      </c>
      <c r="I66" s="27" t="s">
        <v>107</v>
      </c>
      <c r="J66" s="14" t="str">
        <f t="shared" ref="J66:J87" ca="1" si="23">IF(OR(A66="",B66=""),"",IF(OR(H66&lt;&gt;"",E66="A étalonner"),"Hors d'usage",IF(AND(F66="",G66="",E66&lt;&gt;"A étalonner",I66&lt;&gt;"En cours"),"En stock","Indisponible")))</f>
        <v>Hors d'usage</v>
      </c>
      <c r="K66" s="15" t="s">
        <v>121</v>
      </c>
      <c r="L66" s="20" t="str">
        <f t="shared" ca="1" si="14"/>
        <v/>
      </c>
      <c r="M66" s="20" t="str">
        <f t="shared" ca="1" si="15"/>
        <v/>
      </c>
      <c r="N66" s="20" t="str">
        <f t="shared" si="16"/>
        <v/>
      </c>
      <c r="O66" s="19" t="str">
        <f t="shared" ca="1" si="17"/>
        <v>A étalonner</v>
      </c>
      <c r="P66" s="19" t="str">
        <f t="shared" ca="1" si="18"/>
        <v>KA414-1011062</v>
      </c>
      <c r="Q66" s="3">
        <f t="shared" ca="1" si="19"/>
        <v>3</v>
      </c>
    </row>
    <row r="67" spans="1:17">
      <c r="A67" s="18" t="s">
        <v>78</v>
      </c>
      <c r="B67" s="11">
        <f t="shared" ca="1" si="20"/>
        <v>157</v>
      </c>
      <c r="C67" s="14" t="s">
        <v>123</v>
      </c>
      <c r="D67" s="12">
        <f t="shared" si="21"/>
        <v>42245</v>
      </c>
      <c r="E67" s="13" t="str">
        <f t="shared" ca="1" si="22"/>
        <v>Etalonnage prévu &gt; 3 mois</v>
      </c>
      <c r="F67" s="14" t="s">
        <v>124</v>
      </c>
      <c r="G67" s="14" t="s">
        <v>66</v>
      </c>
      <c r="H67" s="13"/>
      <c r="I67" s="27" t="s">
        <v>108</v>
      </c>
      <c r="J67" s="14" t="str">
        <f t="shared" ca="1" si="23"/>
        <v>Indisponible</v>
      </c>
      <c r="K67" s="15" t="s">
        <v>66</v>
      </c>
      <c r="L67" s="20" t="str">
        <f t="shared" ca="1" si="14"/>
        <v/>
      </c>
      <c r="M67" s="20" t="str">
        <f t="shared" ca="1" si="15"/>
        <v/>
      </c>
      <c r="N67" s="20" t="str">
        <f t="shared" si="16"/>
        <v>SK313-004464</v>
      </c>
      <c r="O67" s="19" t="str">
        <f t="shared" ca="1" si="17"/>
        <v>Etalonnage prévu &gt; 3 mois</v>
      </c>
      <c r="P67" s="19" t="str">
        <f t="shared" ca="1" si="18"/>
        <v>SK313-004464</v>
      </c>
      <c r="Q67" s="3">
        <f t="shared" ca="1" si="19"/>
        <v>43</v>
      </c>
    </row>
    <row r="68" spans="1:17">
      <c r="A68" s="18" t="s">
        <v>70</v>
      </c>
      <c r="B68" s="11">
        <f t="shared" ca="1" si="20"/>
        <v>157</v>
      </c>
      <c r="C68" s="16" t="s">
        <v>123</v>
      </c>
      <c r="D68" s="12">
        <f t="shared" si="21"/>
        <v>42245</v>
      </c>
      <c r="E68" s="13" t="str">
        <f t="shared" ca="1" si="22"/>
        <v>Etalonnage prévu &gt; 3 mois</v>
      </c>
      <c r="F68" s="14" t="s">
        <v>124</v>
      </c>
      <c r="G68" s="14" t="s">
        <v>66</v>
      </c>
      <c r="H68" s="13"/>
      <c r="I68" s="27" t="s">
        <v>108</v>
      </c>
      <c r="J68" s="14" t="str">
        <f t="shared" ca="1" si="23"/>
        <v>Indisponible</v>
      </c>
      <c r="K68" s="15" t="s">
        <v>66</v>
      </c>
      <c r="L68" s="20" t="str">
        <f t="shared" ca="1" si="14"/>
        <v/>
      </c>
      <c r="M68" s="20" t="str">
        <f t="shared" ca="1" si="15"/>
        <v/>
      </c>
      <c r="N68" s="20" t="str">
        <f t="shared" si="16"/>
        <v>SK313-004465</v>
      </c>
      <c r="O68" s="19" t="str">
        <f t="shared" ca="1" si="17"/>
        <v>Etalonnage prévu &gt; 3 mois</v>
      </c>
      <c r="P68" s="19" t="str">
        <f t="shared" ca="1" si="18"/>
        <v>SK313-004465</v>
      </c>
      <c r="Q68" s="3">
        <f t="shared" ca="1" si="19"/>
        <v>43</v>
      </c>
    </row>
    <row r="69" spans="1:17">
      <c r="A69" s="18" t="s">
        <v>77</v>
      </c>
      <c r="B69" s="11">
        <f t="shared" ca="1" si="20"/>
        <v>0</v>
      </c>
      <c r="C69" s="14" t="s">
        <v>71</v>
      </c>
      <c r="D69" s="12">
        <f t="shared" si="21"/>
        <v>41779</v>
      </c>
      <c r="E69" s="13" t="str">
        <f t="shared" ca="1" si="22"/>
        <v>A étalonner</v>
      </c>
      <c r="H69" s="13" t="s">
        <v>137</v>
      </c>
      <c r="I69" s="27" t="s">
        <v>109</v>
      </c>
      <c r="J69" s="14" t="str">
        <f t="shared" ca="1" si="23"/>
        <v>Hors d'usage</v>
      </c>
      <c r="K69" s="15" t="s">
        <v>66</v>
      </c>
      <c r="L69" s="20" t="str">
        <f t="shared" ref="L69:L76" ca="1" si="24">IF($J69="En stock",A69,"")</f>
        <v/>
      </c>
      <c r="M69" s="20" t="str">
        <f t="shared" ref="M69:M76" ca="1" si="25">IF($J69="En stock",B69,"")</f>
        <v/>
      </c>
      <c r="N69" s="20" t="str">
        <f t="shared" ref="N69:N76" si="26">IF(OR($F69&lt;&gt;"",$G69&lt;&gt;""),A69,"")</f>
        <v/>
      </c>
      <c r="O69" s="19" t="str">
        <f t="shared" ref="O69:O76" ca="1" si="27">IF(E69="","",E69)</f>
        <v>A étalonner</v>
      </c>
      <c r="P69" s="19" t="str">
        <f t="shared" ref="P69:P76" ca="1" si="28">IF(E69="","",A69)</f>
        <v>SK313-004468</v>
      </c>
      <c r="Q69" s="3">
        <f t="shared" ref="Q69:Q76" ca="1" si="29">IF(O69="Etalonnage prévu &gt; 3 mois",COUNTIF($E$2:$E$48,"Etalonnage prévu &gt; 3 mois"),IF(O69="Etalonnage prévu &gt; 3 semaines",COUNTIF($E$2:$E$48,"Etalonnage prévu &gt; 3 semaines"),IF(O69="A étalonner",COUNTIF($E$2:$E$48,"A étalonner"),"")))</f>
        <v>3</v>
      </c>
    </row>
    <row r="70" spans="1:17">
      <c r="A70" s="18" t="s">
        <v>75</v>
      </c>
      <c r="B70" s="11">
        <f t="shared" ca="1" si="20"/>
        <v>157</v>
      </c>
      <c r="C70" s="16" t="s">
        <v>123</v>
      </c>
      <c r="D70" s="12">
        <f t="shared" si="21"/>
        <v>42245</v>
      </c>
      <c r="E70" s="13" t="str">
        <f t="shared" ca="1" si="22"/>
        <v>Etalonnage prévu &gt; 3 mois</v>
      </c>
      <c r="F70" s="14" t="s">
        <v>124</v>
      </c>
      <c r="G70" s="13" t="s">
        <v>66</v>
      </c>
      <c r="I70" s="27" t="s">
        <v>108</v>
      </c>
      <c r="J70" s="14" t="str">
        <f t="shared" ca="1" si="23"/>
        <v>Indisponible</v>
      </c>
      <c r="K70" s="15" t="s">
        <v>66</v>
      </c>
      <c r="L70" s="20" t="str">
        <f t="shared" ca="1" si="24"/>
        <v/>
      </c>
      <c r="M70" s="20" t="str">
        <f t="shared" ca="1" si="25"/>
        <v/>
      </c>
      <c r="N70" s="20" t="str">
        <f t="shared" si="26"/>
        <v>SK313-004472</v>
      </c>
      <c r="O70" s="19" t="str">
        <f t="shared" ca="1" si="27"/>
        <v>Etalonnage prévu &gt; 3 mois</v>
      </c>
      <c r="P70" s="19" t="str">
        <f t="shared" ca="1" si="28"/>
        <v>SK313-004472</v>
      </c>
      <c r="Q70" s="3">
        <f t="shared" ca="1" si="29"/>
        <v>43</v>
      </c>
    </row>
    <row r="71" spans="1:17">
      <c r="A71" s="10" t="s">
        <v>76</v>
      </c>
      <c r="B71" s="11">
        <f t="shared" ca="1" si="20"/>
        <v>0</v>
      </c>
      <c r="C71" s="12" t="s">
        <v>71</v>
      </c>
      <c r="D71" s="12">
        <f t="shared" si="21"/>
        <v>41779</v>
      </c>
      <c r="E71" s="13" t="str">
        <f t="shared" ca="1" si="22"/>
        <v>A étalonner</v>
      </c>
      <c r="F71" s="13" t="s">
        <v>104</v>
      </c>
      <c r="G71" s="13" t="s">
        <v>68</v>
      </c>
      <c r="H71" s="13"/>
      <c r="I71" s="27" t="s">
        <v>108</v>
      </c>
      <c r="J71" s="14" t="str">
        <f t="shared" ca="1" si="23"/>
        <v>Hors d'usage</v>
      </c>
      <c r="K71" s="15" t="s">
        <v>121</v>
      </c>
      <c r="L71" s="20" t="str">
        <f t="shared" ca="1" si="24"/>
        <v/>
      </c>
      <c r="M71" s="20" t="str">
        <f t="shared" ca="1" si="25"/>
        <v/>
      </c>
      <c r="N71" s="20" t="str">
        <f t="shared" si="26"/>
        <v>SK313-004475</v>
      </c>
      <c r="O71" s="19" t="str">
        <f t="shared" ca="1" si="27"/>
        <v>A étalonner</v>
      </c>
      <c r="P71" s="19" t="str">
        <f t="shared" ca="1" si="28"/>
        <v>SK313-004475</v>
      </c>
      <c r="Q71" s="3">
        <f t="shared" ca="1" si="29"/>
        <v>3</v>
      </c>
    </row>
    <row r="72" spans="1:17">
      <c r="A72" s="18" t="s">
        <v>80</v>
      </c>
      <c r="B72" s="11">
        <f t="shared" ca="1" si="20"/>
        <v>0</v>
      </c>
      <c r="C72" s="14" t="s">
        <v>71</v>
      </c>
      <c r="D72" s="12">
        <f t="shared" si="21"/>
        <v>41779</v>
      </c>
      <c r="E72" s="13" t="str">
        <f t="shared" ca="1" si="22"/>
        <v>A étalonner</v>
      </c>
      <c r="H72" s="13" t="s">
        <v>137</v>
      </c>
      <c r="I72" s="27" t="s">
        <v>108</v>
      </c>
      <c r="J72" s="14" t="str">
        <f t="shared" ca="1" si="23"/>
        <v>Hors d'usage</v>
      </c>
      <c r="K72" s="15" t="s">
        <v>121</v>
      </c>
      <c r="L72" s="20" t="str">
        <f t="shared" ca="1" si="24"/>
        <v/>
      </c>
      <c r="M72" s="20" t="str">
        <f t="shared" ca="1" si="25"/>
        <v/>
      </c>
      <c r="N72" s="20" t="str">
        <f t="shared" si="26"/>
        <v/>
      </c>
      <c r="O72" s="19" t="str">
        <f t="shared" ca="1" si="27"/>
        <v>A étalonner</v>
      </c>
      <c r="P72" s="19" t="str">
        <f t="shared" ca="1" si="28"/>
        <v>SK313-004547</v>
      </c>
      <c r="Q72" s="3">
        <f t="shared" ca="1" si="29"/>
        <v>3</v>
      </c>
    </row>
    <row r="73" spans="1:17">
      <c r="A73" s="10" t="s">
        <v>72</v>
      </c>
      <c r="B73" s="11">
        <f t="shared" ca="1" si="20"/>
        <v>0</v>
      </c>
      <c r="C73" s="16" t="s">
        <v>71</v>
      </c>
      <c r="D73" s="12">
        <f t="shared" si="21"/>
        <v>41779</v>
      </c>
      <c r="E73" s="13" t="str">
        <f t="shared" ca="1" si="22"/>
        <v>A étalonner</v>
      </c>
      <c r="F73" s="13" t="s">
        <v>104</v>
      </c>
      <c r="G73" s="13" t="s">
        <v>104</v>
      </c>
      <c r="H73" s="13"/>
      <c r="I73" s="27" t="s">
        <v>109</v>
      </c>
      <c r="J73" s="14" t="str">
        <f t="shared" ca="1" si="23"/>
        <v>Hors d'usage</v>
      </c>
      <c r="K73" s="15" t="s">
        <v>121</v>
      </c>
      <c r="L73" s="20" t="str">
        <f t="shared" ca="1" si="24"/>
        <v/>
      </c>
      <c r="M73" s="20" t="str">
        <f t="shared" ca="1" si="25"/>
        <v/>
      </c>
      <c r="N73" s="20" t="str">
        <f t="shared" si="26"/>
        <v>SK313-004552</v>
      </c>
      <c r="O73" s="19" t="str">
        <f t="shared" ca="1" si="27"/>
        <v>A étalonner</v>
      </c>
      <c r="P73" s="19" t="str">
        <f t="shared" ca="1" si="28"/>
        <v>SK313-004552</v>
      </c>
      <c r="Q73" s="3">
        <f t="shared" ca="1" si="29"/>
        <v>3</v>
      </c>
    </row>
    <row r="74" spans="1:17">
      <c r="A74" s="10" t="s">
        <v>73</v>
      </c>
      <c r="B74" s="11">
        <f t="shared" ca="1" si="20"/>
        <v>173</v>
      </c>
      <c r="C74" s="16" t="s">
        <v>138</v>
      </c>
      <c r="D74" s="12">
        <f t="shared" si="21"/>
        <v>42261</v>
      </c>
      <c r="E74" s="13" t="str">
        <f t="shared" ca="1" si="22"/>
        <v>Etalonnage prévu &gt; 3 mois</v>
      </c>
      <c r="F74" s="13"/>
      <c r="G74" s="13"/>
      <c r="H74" s="13"/>
      <c r="I74" s="27" t="s">
        <v>109</v>
      </c>
      <c r="J74" s="14" t="str">
        <f t="shared" ca="1" si="23"/>
        <v>En stock</v>
      </c>
      <c r="K74" s="15" t="s">
        <v>66</v>
      </c>
      <c r="L74" s="20" t="str">
        <f t="shared" ca="1" si="24"/>
        <v>SK313-004560</v>
      </c>
      <c r="M74" s="20">
        <f t="shared" ca="1" si="25"/>
        <v>173</v>
      </c>
      <c r="N74" s="20" t="str">
        <f t="shared" si="26"/>
        <v/>
      </c>
      <c r="O74" s="19" t="str">
        <f t="shared" ca="1" si="27"/>
        <v>Etalonnage prévu &gt; 3 mois</v>
      </c>
      <c r="P74" s="19" t="str">
        <f t="shared" ca="1" si="28"/>
        <v>SK313-004560</v>
      </c>
      <c r="Q74" s="3">
        <f t="shared" ca="1" si="29"/>
        <v>43</v>
      </c>
    </row>
    <row r="75" spans="1:17">
      <c r="A75" s="18" t="s">
        <v>79</v>
      </c>
      <c r="B75" s="11">
        <f t="shared" ca="1" si="20"/>
        <v>157</v>
      </c>
      <c r="C75" s="14" t="s">
        <v>123</v>
      </c>
      <c r="D75" s="12">
        <f t="shared" si="21"/>
        <v>42245</v>
      </c>
      <c r="E75" s="13" t="str">
        <f t="shared" ca="1" si="22"/>
        <v>Etalonnage prévu &gt; 3 mois</v>
      </c>
      <c r="F75" s="14" t="s">
        <v>124</v>
      </c>
      <c r="G75" s="14" t="s">
        <v>66</v>
      </c>
      <c r="H75" s="13"/>
      <c r="I75" s="27" t="s">
        <v>108</v>
      </c>
      <c r="J75" s="14" t="str">
        <f t="shared" ca="1" si="23"/>
        <v>Indisponible</v>
      </c>
      <c r="K75" s="15" t="s">
        <v>66</v>
      </c>
      <c r="L75" s="20" t="str">
        <f t="shared" ca="1" si="24"/>
        <v/>
      </c>
      <c r="M75" s="20" t="str">
        <f t="shared" ca="1" si="25"/>
        <v/>
      </c>
      <c r="N75" s="20" t="str">
        <f t="shared" si="26"/>
        <v>SK313-004562</v>
      </c>
      <c r="O75" s="19" t="str">
        <f t="shared" ca="1" si="27"/>
        <v>Etalonnage prévu &gt; 3 mois</v>
      </c>
      <c r="P75" s="19" t="str">
        <f t="shared" ca="1" si="28"/>
        <v>SK313-004562</v>
      </c>
      <c r="Q75" s="3">
        <f t="shared" ca="1" si="29"/>
        <v>43</v>
      </c>
    </row>
    <row r="76" spans="1:17">
      <c r="A76" s="18" t="s">
        <v>74</v>
      </c>
      <c r="B76" s="11">
        <f t="shared" ca="1" si="20"/>
        <v>140</v>
      </c>
      <c r="C76" s="16" t="s">
        <v>122</v>
      </c>
      <c r="D76" s="12">
        <f t="shared" si="21"/>
        <v>42228</v>
      </c>
      <c r="E76" s="13" t="str">
        <f t="shared" ca="1" si="22"/>
        <v>Etalonnage prévu &gt; 3 mois</v>
      </c>
      <c r="F76" s="14" t="s">
        <v>115</v>
      </c>
      <c r="G76" s="13" t="s">
        <v>66</v>
      </c>
      <c r="H76" s="13"/>
      <c r="I76" s="27" t="s">
        <v>109</v>
      </c>
      <c r="J76" s="14" t="str">
        <f t="shared" ca="1" si="23"/>
        <v>Indisponible</v>
      </c>
      <c r="K76" s="15" t="s">
        <v>66</v>
      </c>
      <c r="L76" s="20" t="str">
        <f t="shared" ca="1" si="24"/>
        <v/>
      </c>
      <c r="M76" s="20" t="str">
        <f t="shared" ca="1" si="25"/>
        <v/>
      </c>
      <c r="N76" s="20" t="str">
        <f t="shared" si="26"/>
        <v>SK313-004584</v>
      </c>
      <c r="O76" s="19" t="str">
        <f t="shared" ca="1" si="27"/>
        <v>Etalonnage prévu &gt; 3 mois</v>
      </c>
      <c r="P76" s="19" t="str">
        <f t="shared" ca="1" si="28"/>
        <v>SK313-004584</v>
      </c>
      <c r="Q76" s="3">
        <f t="shared" ca="1" si="29"/>
        <v>43</v>
      </c>
    </row>
    <row r="77" spans="1:17">
      <c r="A77" s="18" t="s">
        <v>128</v>
      </c>
      <c r="B77" s="11">
        <f t="shared" ca="1" si="20"/>
        <v>171</v>
      </c>
      <c r="C77" s="16">
        <v>42079</v>
      </c>
      <c r="D77" s="12">
        <f t="shared" si="21"/>
        <v>42259</v>
      </c>
      <c r="E77" s="13" t="str">
        <f t="shared" ca="1" si="22"/>
        <v>Etalonnage prévu &gt; 3 mois</v>
      </c>
      <c r="F77" s="14" t="s">
        <v>124</v>
      </c>
      <c r="G77" s="14" t="s">
        <v>66</v>
      </c>
      <c r="H77" s="13"/>
      <c r="I77" s="27" t="s">
        <v>108</v>
      </c>
      <c r="J77" s="14" t="str">
        <f t="shared" ca="1" si="23"/>
        <v>Indisponible</v>
      </c>
      <c r="K77" s="15" t="s">
        <v>66</v>
      </c>
    </row>
    <row r="78" spans="1:17">
      <c r="A78" s="18" t="s">
        <v>134</v>
      </c>
      <c r="B78" s="11">
        <f t="shared" ca="1" si="20"/>
        <v>171</v>
      </c>
      <c r="C78" s="16">
        <v>42079</v>
      </c>
      <c r="D78" s="12">
        <f t="shared" si="21"/>
        <v>42259</v>
      </c>
      <c r="E78" s="13" t="str">
        <f t="shared" ca="1" si="22"/>
        <v>Etalonnage prévu &gt; 3 mois</v>
      </c>
      <c r="F78" s="14" t="s">
        <v>124</v>
      </c>
      <c r="G78" s="14" t="s">
        <v>66</v>
      </c>
      <c r="H78" s="13"/>
      <c r="I78" s="27" t="s">
        <v>108</v>
      </c>
      <c r="J78" s="14" t="str">
        <f t="shared" ca="1" si="23"/>
        <v>Indisponible</v>
      </c>
      <c r="K78" s="15" t="s">
        <v>66</v>
      </c>
    </row>
    <row r="79" spans="1:17">
      <c r="A79" s="18" t="s">
        <v>136</v>
      </c>
      <c r="B79" s="11">
        <f t="shared" ca="1" si="20"/>
        <v>171</v>
      </c>
      <c r="C79" s="16">
        <v>42079</v>
      </c>
      <c r="D79" s="12">
        <f t="shared" si="21"/>
        <v>42259</v>
      </c>
      <c r="E79" s="13" t="str">
        <f t="shared" ca="1" si="22"/>
        <v>Etalonnage prévu &gt; 3 mois</v>
      </c>
      <c r="F79" s="14" t="s">
        <v>124</v>
      </c>
      <c r="G79" s="14" t="s">
        <v>66</v>
      </c>
      <c r="H79" s="13"/>
      <c r="I79" s="27" t="s">
        <v>108</v>
      </c>
      <c r="J79" s="14" t="str">
        <f t="shared" ca="1" si="23"/>
        <v>Indisponible</v>
      </c>
      <c r="K79" s="15" t="s">
        <v>66</v>
      </c>
    </row>
    <row r="80" spans="1:17">
      <c r="A80" s="18" t="s">
        <v>131</v>
      </c>
      <c r="B80" s="11">
        <f t="shared" ca="1" si="20"/>
        <v>171</v>
      </c>
      <c r="C80" s="16">
        <v>42079</v>
      </c>
      <c r="D80" s="12">
        <f t="shared" si="21"/>
        <v>42259</v>
      </c>
      <c r="E80" s="13" t="str">
        <f t="shared" ca="1" si="22"/>
        <v>Etalonnage prévu &gt; 3 mois</v>
      </c>
      <c r="F80" s="14" t="s">
        <v>124</v>
      </c>
      <c r="G80" s="14" t="s">
        <v>66</v>
      </c>
      <c r="H80" s="13"/>
      <c r="I80" s="27" t="s">
        <v>108</v>
      </c>
      <c r="J80" s="14" t="str">
        <f t="shared" ca="1" si="23"/>
        <v>Indisponible</v>
      </c>
      <c r="K80" s="15" t="s">
        <v>66</v>
      </c>
    </row>
    <row r="81" spans="1:17">
      <c r="A81" s="18" t="s">
        <v>130</v>
      </c>
      <c r="B81" s="11">
        <f t="shared" ca="1" si="20"/>
        <v>171</v>
      </c>
      <c r="C81" s="16">
        <v>42079</v>
      </c>
      <c r="D81" s="12">
        <f t="shared" si="21"/>
        <v>42259</v>
      </c>
      <c r="E81" s="13" t="str">
        <f t="shared" ca="1" si="22"/>
        <v>Etalonnage prévu &gt; 3 mois</v>
      </c>
      <c r="F81" s="14" t="s">
        <v>124</v>
      </c>
      <c r="G81" s="14" t="s">
        <v>66</v>
      </c>
      <c r="H81" s="13"/>
      <c r="I81" s="27" t="s">
        <v>108</v>
      </c>
      <c r="J81" s="14" t="str">
        <f t="shared" ca="1" si="23"/>
        <v>Indisponible</v>
      </c>
      <c r="K81" s="15" t="s">
        <v>66</v>
      </c>
    </row>
    <row r="82" spans="1:17">
      <c r="A82" s="18" t="s">
        <v>132</v>
      </c>
      <c r="B82" s="11">
        <f t="shared" ca="1" si="20"/>
        <v>171</v>
      </c>
      <c r="C82" s="16">
        <v>42079</v>
      </c>
      <c r="D82" s="12">
        <f t="shared" si="21"/>
        <v>42259</v>
      </c>
      <c r="E82" s="13" t="str">
        <f t="shared" ca="1" si="22"/>
        <v>Etalonnage prévu &gt; 3 mois</v>
      </c>
      <c r="F82" s="14" t="s">
        <v>124</v>
      </c>
      <c r="G82" s="14" t="s">
        <v>66</v>
      </c>
      <c r="H82" s="13"/>
      <c r="I82" s="27" t="s">
        <v>108</v>
      </c>
      <c r="J82" s="14" t="str">
        <f t="shared" ca="1" si="23"/>
        <v>Indisponible</v>
      </c>
      <c r="K82" s="15" t="s">
        <v>66</v>
      </c>
    </row>
    <row r="83" spans="1:17">
      <c r="A83" s="18" t="s">
        <v>129</v>
      </c>
      <c r="B83" s="11">
        <f t="shared" ca="1" si="20"/>
        <v>171</v>
      </c>
      <c r="C83" s="16">
        <v>42079</v>
      </c>
      <c r="D83" s="12">
        <f t="shared" si="21"/>
        <v>42259</v>
      </c>
      <c r="E83" s="13" t="str">
        <f t="shared" ca="1" si="22"/>
        <v>Etalonnage prévu &gt; 3 mois</v>
      </c>
      <c r="F83" s="14" t="s">
        <v>124</v>
      </c>
      <c r="G83" s="14" t="s">
        <v>66</v>
      </c>
      <c r="H83" s="13"/>
      <c r="I83" s="27" t="s">
        <v>108</v>
      </c>
      <c r="J83" s="14" t="str">
        <f t="shared" ca="1" si="23"/>
        <v>Indisponible</v>
      </c>
      <c r="K83" s="15" t="s">
        <v>66</v>
      </c>
    </row>
    <row r="84" spans="1:17">
      <c r="A84" s="18" t="s">
        <v>127</v>
      </c>
      <c r="B84" s="11">
        <f t="shared" ca="1" si="20"/>
        <v>171</v>
      </c>
      <c r="C84" s="16">
        <v>42079</v>
      </c>
      <c r="D84" s="12">
        <f t="shared" si="21"/>
        <v>42259</v>
      </c>
      <c r="E84" s="13" t="str">
        <f t="shared" ca="1" si="22"/>
        <v>Etalonnage prévu &gt; 3 mois</v>
      </c>
      <c r="F84" s="14" t="s">
        <v>124</v>
      </c>
      <c r="G84" s="14" t="s">
        <v>66</v>
      </c>
      <c r="H84" s="13"/>
      <c r="I84" s="27" t="s">
        <v>108</v>
      </c>
      <c r="J84" s="14" t="str">
        <f t="shared" ca="1" si="23"/>
        <v>Indisponible</v>
      </c>
      <c r="K84" s="15" t="s">
        <v>66</v>
      </c>
      <c r="L84" s="20" t="str">
        <f ca="1">IF($J84="En stock",A84,"")</f>
        <v/>
      </c>
      <c r="M84" s="20" t="str">
        <f ca="1">IF($J84="En stock",B84,"")</f>
        <v/>
      </c>
      <c r="N84" s="20" t="str">
        <f>IF(OR($F84&lt;&gt;"",$G84&lt;&gt;""),A84,"")</f>
        <v>SK315-000392</v>
      </c>
      <c r="O84" s="19" t="str">
        <f ca="1">IF(E84="","",E84)</f>
        <v>Etalonnage prévu &gt; 3 mois</v>
      </c>
      <c r="P84" s="19" t="str">
        <f ca="1">IF(E84="","",A84)</f>
        <v>SK315-000392</v>
      </c>
      <c r="Q84" s="3">
        <f ca="1">IF(O84="Etalonnage prévu &gt; 3 mois",COUNTIF($E$2:$E$48,"Etalonnage prévu &gt; 3 mois"),IF(O84="Etalonnage prévu &gt; 3 semaines",COUNTIF($E$2:$E$48,"Etalonnage prévu &gt; 3 semaines"),IF(O84="A étalonner",COUNTIF($E$2:$E$48,"A étalonner"),"")))</f>
        <v>43</v>
      </c>
    </row>
    <row r="85" spans="1:17">
      <c r="A85" s="18" t="s">
        <v>133</v>
      </c>
      <c r="B85" s="11">
        <f t="shared" ca="1" si="20"/>
        <v>171</v>
      </c>
      <c r="C85" s="16">
        <v>42079</v>
      </c>
      <c r="D85" s="12">
        <f t="shared" si="21"/>
        <v>42259</v>
      </c>
      <c r="E85" s="13" t="str">
        <f t="shared" ca="1" si="22"/>
        <v>Etalonnage prévu &gt; 3 mois</v>
      </c>
      <c r="F85" s="14" t="s">
        <v>124</v>
      </c>
      <c r="G85" s="14" t="s">
        <v>66</v>
      </c>
      <c r="H85" s="13"/>
      <c r="I85" s="27" t="s">
        <v>108</v>
      </c>
      <c r="J85" s="14" t="str">
        <f t="shared" ca="1" si="23"/>
        <v>Indisponible</v>
      </c>
      <c r="K85" s="15" t="s">
        <v>66</v>
      </c>
    </row>
    <row r="86" spans="1:17">
      <c r="A86" s="18" t="s">
        <v>135</v>
      </c>
      <c r="B86" s="11">
        <f t="shared" ca="1" si="20"/>
        <v>171</v>
      </c>
      <c r="C86" s="16">
        <v>42079</v>
      </c>
      <c r="D86" s="12">
        <f t="shared" si="21"/>
        <v>42259</v>
      </c>
      <c r="E86" s="13" t="str">
        <f t="shared" ca="1" si="22"/>
        <v>Etalonnage prévu &gt; 3 mois</v>
      </c>
      <c r="F86" s="14" t="s">
        <v>124</v>
      </c>
      <c r="G86" s="14" t="s">
        <v>66</v>
      </c>
      <c r="H86" s="13"/>
      <c r="I86" s="27" t="s">
        <v>108</v>
      </c>
      <c r="J86" s="14" t="str">
        <f t="shared" ca="1" si="23"/>
        <v>Indisponible</v>
      </c>
      <c r="K86" s="15" t="s">
        <v>66</v>
      </c>
    </row>
    <row r="87" spans="1:17">
      <c r="B87" s="11" t="str">
        <f t="shared" ca="1" si="20"/>
        <v/>
      </c>
      <c r="D87" s="12" t="str">
        <f t="shared" si="21"/>
        <v/>
      </c>
      <c r="E87" s="13" t="str">
        <f t="shared" ca="1" si="22"/>
        <v/>
      </c>
      <c r="J87" s="14" t="str">
        <f t="shared" ca="1" si="23"/>
        <v/>
      </c>
    </row>
  </sheetData>
  <autoFilter ref="A1:Q87">
    <filterColumn colId="9"/>
    <filterColumn colId="11" showButton="0"/>
    <sortState ref="A2:Q87">
      <sortCondition ref="A1:A500"/>
    </sortState>
  </autoFilter>
  <sortState ref="O2:P82">
    <sortCondition ref="O2"/>
  </sortState>
  <mergeCells count="2">
    <mergeCell ref="L1:M1"/>
    <mergeCell ref="O1:P1"/>
  </mergeCells>
  <conditionalFormatting sqref="H2:H1971">
    <cfRule type="notContainsText" dxfId="11" priority="17" stopIfTrue="1" operator="notContains" text="&quot;&quot;">
      <formula>ISERROR(SEARCH("""""",H2))</formula>
    </cfRule>
  </conditionalFormatting>
  <conditionalFormatting sqref="A1:XFD1048576">
    <cfRule type="expression" dxfId="10" priority="1">
      <formula>NOT(MOD(ROW(),2))</formula>
    </cfRule>
  </conditionalFormatting>
  <conditionalFormatting sqref="J2:J1971">
    <cfRule type="containsText" dxfId="9" priority="20" stopIfTrue="1" operator="containsText" text="En stock">
      <formula>NOT(ISERROR(SEARCH("En stock",J2)))</formula>
    </cfRule>
    <cfRule type="containsText" dxfId="8" priority="21" stopIfTrue="1" operator="containsText" text="Indisponible">
      <formula>NOT(ISERROR(SEARCH("Indisponible",J2)))</formula>
    </cfRule>
    <cfRule type="containsText" dxfId="7" priority="22" stopIfTrue="1" operator="containsText" text="Hors d'usage">
      <formula>NOT(ISERROR(SEARCH("Hors d'usage",J2)))</formula>
    </cfRule>
  </conditionalFormatting>
  <conditionalFormatting sqref="B2:B1971">
    <cfRule type="cellIs" dxfId="6" priority="26" stopIfTrue="1" operator="greaterThan">
      <formula>90</formula>
    </cfRule>
    <cfRule type="cellIs" dxfId="5" priority="27" stopIfTrue="1" operator="between">
      <formula>7</formula>
      <formula>90</formula>
    </cfRule>
    <cfRule type="cellIs" dxfId="4" priority="28" stopIfTrue="1" operator="lessThan">
      <formula>7</formula>
    </cfRule>
  </conditionalFormatting>
  <conditionalFormatting sqref="E2:E1971">
    <cfRule type="containsText" dxfId="3" priority="29" stopIfTrue="1" operator="containsText" text="Etalonnage prévu &gt; 3 mois">
      <formula>NOT(ISERROR(SEARCH("Etalonnage prévu &gt; 3 mois",E2)))</formula>
    </cfRule>
    <cfRule type="containsText" dxfId="2" priority="30" stopIfTrue="1" operator="containsText" text="Etalonnage prévu &gt; 1 semaine">
      <formula>NOT(ISERROR(SEARCH("Etalonnage prévu &gt; 1 semaine",E2)))</formula>
    </cfRule>
    <cfRule type="containsText" dxfId="1" priority="31" stopIfTrue="1" operator="containsText" text="A étalonner">
      <formula>NOT(ISERROR(SEARCH("A étalonner",E2)))</formula>
    </cfRule>
  </conditionalFormatting>
  <conditionalFormatting sqref="A2:A1971">
    <cfRule type="duplicateValues" dxfId="0" priority="1761"/>
  </conditionalFormatting>
  <printOptions horizontalCentered="1"/>
  <pageMargins left="0.19685039370078741" right="0.19685039370078741" top="0.15748031496062992" bottom="0.31496062992125984" header="0.19685039370078741" footer="0.19685039370078741"/>
  <pageSetup paperSize="9" scale="75" fitToHeight="0" orientation="landscape" r:id="rId1"/>
  <headerFooter>
    <oddFooter>&amp;R&amp;D&amp;  à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7" tint="0.39997558519241921"/>
  </sheetPr>
  <dimension ref="E3:K13"/>
  <sheetViews>
    <sheetView showGridLines="0" showRowColHeaders="0" zoomScale="130" zoomScaleNormal="130" workbookViewId="0">
      <pane xSplit="13" ySplit="27" topLeftCell="O29" activePane="bottomRight" state="frozen"/>
      <selection pane="topRight" activeCell="N1" sqref="N1"/>
      <selection pane="bottomLeft" activeCell="A28" sqref="A28"/>
      <selection pane="bottomRight" activeCell="F7" sqref="F7:G7"/>
    </sheetView>
  </sheetViews>
  <sheetFormatPr baseColWidth="10" defaultRowHeight="15"/>
  <cols>
    <col min="1" max="16384" width="11.42578125" style="1"/>
  </cols>
  <sheetData>
    <row r="3" spans="5:11" ht="15" customHeight="1">
      <c r="E3" s="34" t="s">
        <v>29</v>
      </c>
      <c r="F3" s="34"/>
      <c r="G3" s="34"/>
      <c r="H3" s="34"/>
    </row>
    <row r="4" spans="5:11">
      <c r="E4" s="34"/>
      <c r="F4" s="34"/>
      <c r="G4" s="34"/>
      <c r="H4" s="34"/>
    </row>
    <row r="6" spans="5:11">
      <c r="G6" s="26"/>
    </row>
    <row r="7" spans="5:11">
      <c r="F7" s="35">
        <v>92</v>
      </c>
      <c r="G7" s="36"/>
    </row>
    <row r="10" spans="5:11">
      <c r="I10" s="30" t="s">
        <v>28</v>
      </c>
      <c r="J10" s="30"/>
      <c r="K10" s="30"/>
    </row>
    <row r="13" spans="5:11">
      <c r="I13" s="31">
        <f ca="1">TODAY()-(180-F7)</f>
        <v>42000</v>
      </c>
      <c r="J13" s="32"/>
      <c r="K13" s="33"/>
    </row>
  </sheetData>
  <sheetProtection password="D40B" sheet="1" objects="1" scenarios="1"/>
  <mergeCells count="4">
    <mergeCell ref="I10:K10"/>
    <mergeCell ref="I13:K13"/>
    <mergeCell ref="E3:H4"/>
    <mergeCell ref="F7:G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Applications</vt:lpstr>
      <vt:lpstr>Fichier_source</vt:lpstr>
      <vt:lpstr>Aide</vt:lpstr>
      <vt:lpstr>Etat</vt:lpstr>
      <vt:lpstr>Fichier_source!Impression_des_titres</vt:lpstr>
      <vt:lpstr>Tableau</vt:lpstr>
      <vt:lpstr>Applications!Zone_d_impression</vt:lpstr>
      <vt:lpstr>Fichier_source!Zone_d_impression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B50272</dc:creator>
  <cp:lastModifiedBy>Sébastien BARRUE</cp:lastModifiedBy>
  <cp:lastPrinted>2015-03-20T10:36:48Z</cp:lastPrinted>
  <dcterms:created xsi:type="dcterms:W3CDTF">2012-02-07T11:11:40Z</dcterms:created>
  <dcterms:modified xsi:type="dcterms:W3CDTF">2015-03-25T08:53:55Z</dcterms:modified>
</cp:coreProperties>
</file>