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60" windowWidth="15075" windowHeight="8205"/>
  </bookViews>
  <sheets>
    <sheet name="Feuil1" sheetId="1" r:id="rId1"/>
  </sheets>
  <externalReferences>
    <externalReference r:id="rId2"/>
  </externalReferences>
  <definedNames>
    <definedName name="Droit_plein_propri">[1]Données!$E$24</definedName>
    <definedName name="Durée_étude">[1]Données!$B$4</definedName>
    <definedName name="Durée_prêt_immeuble">[1]Données!$B$19</definedName>
    <definedName name="Frais_notaires">[1]Données!$B$15</definedName>
    <definedName name="Prêt_terrain">[1]Données!$B$13</definedName>
    <definedName name="Prix_immeuble">[1]Données!$B$8</definedName>
    <definedName name="Taux_prêt_immeuble">[1]Données!$B$16</definedName>
  </definedNames>
  <calcPr calcId="125725"/>
</workbook>
</file>

<file path=xl/calcChain.xml><?xml version="1.0" encoding="utf-8"?>
<calcChain xmlns="http://schemas.openxmlformats.org/spreadsheetml/2006/main">
  <c r="D4" i="1"/>
  <c r="D32" s="1"/>
  <c r="C4"/>
  <c r="D34" s="1"/>
  <c r="C22" l="1"/>
  <c r="B33"/>
  <c r="B29"/>
  <c r="B25"/>
  <c r="B21"/>
  <c r="B17"/>
  <c r="B13"/>
  <c r="B9"/>
  <c r="C7"/>
  <c r="C11"/>
  <c r="C15"/>
  <c r="C19"/>
  <c r="C23"/>
  <c r="C27"/>
  <c r="C31"/>
  <c r="C35"/>
  <c r="D9"/>
  <c r="D13"/>
  <c r="D17"/>
  <c r="D21"/>
  <c r="D25"/>
  <c r="D29"/>
  <c r="D33"/>
  <c r="B34"/>
  <c r="B30"/>
  <c r="B26"/>
  <c r="B22"/>
  <c r="B18"/>
  <c r="B14"/>
  <c r="B10"/>
  <c r="C6"/>
  <c r="C10"/>
  <c r="C14"/>
  <c r="C18"/>
  <c r="C26"/>
  <c r="C30"/>
  <c r="C34"/>
  <c r="D8"/>
  <c r="D12"/>
  <c r="D16"/>
  <c r="D20"/>
  <c r="D24"/>
  <c r="D28"/>
  <c r="B35"/>
  <c r="B31"/>
  <c r="B27"/>
  <c r="B23"/>
  <c r="B19"/>
  <c r="B15"/>
  <c r="B11"/>
  <c r="B7"/>
  <c r="C9"/>
  <c r="C13"/>
  <c r="C17"/>
  <c r="C21"/>
  <c r="C25"/>
  <c r="C29"/>
  <c r="C33"/>
  <c r="D7"/>
  <c r="D11"/>
  <c r="D15"/>
  <c r="D19"/>
  <c r="D23"/>
  <c r="D27"/>
  <c r="D31"/>
  <c r="D35"/>
  <c r="B6"/>
  <c r="E6" s="1"/>
  <c r="E7" s="1"/>
  <c r="B32"/>
  <c r="B28"/>
  <c r="B24"/>
  <c r="B20"/>
  <c r="B16"/>
  <c r="B12"/>
  <c r="B8"/>
  <c r="B36" s="1"/>
  <c r="C8"/>
  <c r="C12"/>
  <c r="C16"/>
  <c r="C20"/>
  <c r="C24"/>
  <c r="C28"/>
  <c r="C32"/>
  <c r="D6"/>
  <c r="D36" s="1"/>
  <c r="D10"/>
  <c r="D14"/>
  <c r="D18"/>
  <c r="D22"/>
  <c r="D26"/>
  <c r="D30"/>
  <c r="E4"/>
  <c r="E8" l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C36"/>
</calcChain>
</file>

<file path=xl/sharedStrings.xml><?xml version="1.0" encoding="utf-8"?>
<sst xmlns="http://schemas.openxmlformats.org/spreadsheetml/2006/main" count="11" uniqueCount="10">
  <si>
    <t>Année</t>
  </si>
  <si>
    <t>Capital</t>
  </si>
  <si>
    <t>Taux</t>
  </si>
  <si>
    <t xml:space="preserve">Versement mensuel </t>
  </si>
  <si>
    <t>Capital remb.</t>
  </si>
  <si>
    <t>Intérêt période</t>
  </si>
  <si>
    <t>Annuité</t>
  </si>
  <si>
    <t>Capital du</t>
  </si>
  <si>
    <t>Totaux</t>
  </si>
  <si>
    <t>Tableau amortissement prêt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</si>
</sst>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indexed="8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4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 wrapText="1"/>
    </xf>
    <xf numFmtId="0" fontId="0" fillId="0" borderId="7" xfId="0" applyBorder="1"/>
    <xf numFmtId="164" fontId="4" fillId="0" borderId="10" xfId="1" applyNumberFormat="1" applyFont="1" applyBorder="1" applyAlignment="1">
      <alignment vertical="center"/>
    </xf>
    <xf numFmtId="10" fontId="5" fillId="0" borderId="9" xfId="0" applyNumberFormat="1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164" fontId="5" fillId="0" borderId="9" xfId="1" applyNumberFormat="1" applyFont="1" applyBorder="1" applyAlignment="1"/>
    <xf numFmtId="0" fontId="0" fillId="0" borderId="8" xfId="0" applyBorder="1"/>
    <xf numFmtId="0" fontId="4" fillId="0" borderId="10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164" fontId="4" fillId="0" borderId="9" xfId="1" applyNumberFormat="1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164" fontId="5" fillId="0" borderId="0" xfId="1" applyNumberFormat="1" applyFont="1" applyBorder="1"/>
    <xf numFmtId="164" fontId="5" fillId="0" borderId="11" xfId="1" applyNumberFormat="1" applyFont="1" applyBorder="1"/>
    <xf numFmtId="164" fontId="4" fillId="0" borderId="10" xfId="1" applyNumberFormat="1" applyFont="1" applyBorder="1"/>
    <xf numFmtId="164" fontId="4" fillId="0" borderId="6" xfId="1" applyNumberFormat="1" applyFont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/Dropbox/Marc/Tableau%20financement%20immeuble%20avec%20usufruit%20pour%20v&#233;rificati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ées"/>
      <sheetName val="SCI IR"/>
      <sheetName val="Cession usufruit"/>
      <sheetName val="Usufruit parts"/>
      <sheetName val="SCI IS"/>
      <sheetName val="Synthèse"/>
      <sheetName val="Tableau des plus values"/>
    </sheetNames>
    <sheetDataSet>
      <sheetData sheetId="0">
        <row r="4">
          <cell r="B4">
            <v>20</v>
          </cell>
        </row>
        <row r="8">
          <cell r="B8">
            <v>330000</v>
          </cell>
        </row>
        <row r="13">
          <cell r="B13">
            <v>330000</v>
          </cell>
        </row>
        <row r="15">
          <cell r="B15">
            <v>14550</v>
          </cell>
        </row>
        <row r="16">
          <cell r="B16">
            <v>1.9400000000000001E-2</v>
          </cell>
        </row>
        <row r="19">
          <cell r="B19">
            <v>15</v>
          </cell>
        </row>
        <row r="24">
          <cell r="E24">
            <v>19140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36"/>
  <sheetViews>
    <sheetView showGridLines="0" tabSelected="1" workbookViewId="0">
      <selection activeCell="H6" sqref="H6"/>
    </sheetView>
  </sheetViews>
  <sheetFormatPr baseColWidth="10" defaultRowHeight="15"/>
  <cols>
    <col min="1" max="1" width="9.85546875" customWidth="1"/>
    <col min="2" max="2" width="13.28515625" bestFit="1" customWidth="1"/>
    <col min="3" max="3" width="14.42578125" bestFit="1" customWidth="1"/>
    <col min="4" max="4" width="10.5703125" bestFit="1" customWidth="1"/>
    <col min="5" max="5" width="13.140625" customWidth="1"/>
  </cols>
  <sheetData>
    <row r="1" spans="1:5">
      <c r="A1" s="1" t="s">
        <v>9</v>
      </c>
      <c r="B1" s="2"/>
      <c r="C1" s="2"/>
      <c r="D1" s="2"/>
      <c r="E1" s="3"/>
    </row>
    <row r="2" spans="1:5">
      <c r="A2" s="4"/>
      <c r="B2" s="5"/>
      <c r="C2" s="5"/>
      <c r="D2" s="5"/>
      <c r="E2" s="6"/>
    </row>
    <row r="3" spans="1:5" ht="30">
      <c r="A3" s="7" t="s">
        <v>0</v>
      </c>
      <c r="B3" s="7" t="s">
        <v>1</v>
      </c>
      <c r="C3" s="8" t="s">
        <v>2</v>
      </c>
      <c r="D3" s="8" t="s">
        <v>0</v>
      </c>
      <c r="E3" s="9" t="s">
        <v>3</v>
      </c>
    </row>
    <row r="4" spans="1:5">
      <c r="A4" s="10"/>
      <c r="B4" s="11">
        <v>300000</v>
      </c>
      <c r="C4" s="12">
        <f>Taux_prêt_immeuble</f>
        <v>1.9400000000000001E-2</v>
      </c>
      <c r="D4" s="13">
        <f>Durée_prêt_immeuble</f>
        <v>15</v>
      </c>
      <c r="E4" s="14">
        <f>-PMT(C4/12,D4*12,B4)</f>
        <v>1922.2487536037904</v>
      </c>
    </row>
    <row r="5" spans="1:5">
      <c r="A5" s="15"/>
      <c r="B5" s="16" t="s">
        <v>4</v>
      </c>
      <c r="C5" s="17" t="s">
        <v>5</v>
      </c>
      <c r="D5" s="17" t="s">
        <v>6</v>
      </c>
      <c r="E5" s="18" t="s">
        <v>7</v>
      </c>
    </row>
    <row r="6" spans="1:5">
      <c r="A6" s="19">
        <v>1</v>
      </c>
      <c r="B6" s="20">
        <f>-PPMT($C$4,A6,$D$4,$B$4)</f>
        <v>17422.969045754067</v>
      </c>
      <c r="C6" s="20">
        <f>-IPMT($C$4,A6,$D$4,$B$4)</f>
        <v>5820</v>
      </c>
      <c r="D6" s="20">
        <f>-PMT($C$4,$D$4,$B$4)</f>
        <v>23242.969045754067</v>
      </c>
      <c r="E6" s="21">
        <f>B4-B6</f>
        <v>282577.03095424594</v>
      </c>
    </row>
    <row r="7" spans="1:5">
      <c r="A7" s="19">
        <v>2</v>
      </c>
      <c r="B7" s="20">
        <f t="shared" ref="B7:B35" si="0">-PPMT($C$4,A7,$D$4,$B$4)</f>
        <v>17760.974645241698</v>
      </c>
      <c r="C7" s="20">
        <f t="shared" ref="C7:C35" si="1">-IPMT($C$4,A7,$D$4,$B$4)</f>
        <v>5481.9944005123689</v>
      </c>
      <c r="D7" s="20">
        <f t="shared" ref="D7:D35" si="2">-PMT($C$4,$D$4,$B$4)</f>
        <v>23242.969045754067</v>
      </c>
      <c r="E7" s="21">
        <f>E6-B7</f>
        <v>264816.05630900426</v>
      </c>
    </row>
    <row r="8" spans="1:5">
      <c r="A8" s="19">
        <v>3</v>
      </c>
      <c r="B8" s="20">
        <f t="shared" si="0"/>
        <v>18105.537553359387</v>
      </c>
      <c r="C8" s="20">
        <f t="shared" si="1"/>
        <v>5137.4314923946804</v>
      </c>
      <c r="D8" s="20">
        <f t="shared" si="2"/>
        <v>23242.969045754067</v>
      </c>
      <c r="E8" s="21">
        <f t="shared" ref="E8:E35" si="3">E7-B8</f>
        <v>246710.51875564488</v>
      </c>
    </row>
    <row r="9" spans="1:5">
      <c r="A9" s="19">
        <v>4</v>
      </c>
      <c r="B9" s="20">
        <f t="shared" si="0"/>
        <v>18456.784981894561</v>
      </c>
      <c r="C9" s="20">
        <f t="shared" si="1"/>
        <v>4786.1840638595068</v>
      </c>
      <c r="D9" s="20">
        <f t="shared" si="2"/>
        <v>23242.969045754067</v>
      </c>
      <c r="E9" s="21">
        <f t="shared" si="3"/>
        <v>228253.73377375031</v>
      </c>
    </row>
    <row r="10" spans="1:5">
      <c r="A10" s="19">
        <v>5</v>
      </c>
      <c r="B10" s="20">
        <f t="shared" si="0"/>
        <v>18814.846610543318</v>
      </c>
      <c r="C10" s="20">
        <f t="shared" si="1"/>
        <v>4428.1224352107492</v>
      </c>
      <c r="D10" s="20">
        <f t="shared" si="2"/>
        <v>23242.969045754067</v>
      </c>
      <c r="E10" s="21">
        <f t="shared" si="3"/>
        <v>209438.88716320699</v>
      </c>
    </row>
    <row r="11" spans="1:5">
      <c r="A11" s="19">
        <v>6</v>
      </c>
      <c r="B11" s="20">
        <f t="shared" si="0"/>
        <v>19179.854634787862</v>
      </c>
      <c r="C11" s="20">
        <f t="shared" si="1"/>
        <v>4063.1144109662055</v>
      </c>
      <c r="D11" s="20">
        <f t="shared" si="2"/>
        <v>23242.969045754067</v>
      </c>
      <c r="E11" s="21">
        <f t="shared" si="3"/>
        <v>190259.03252841913</v>
      </c>
    </row>
    <row r="12" spans="1:5">
      <c r="A12" s="19">
        <v>7</v>
      </c>
      <c r="B12" s="20">
        <f t="shared" si="0"/>
        <v>19551.943814702747</v>
      </c>
      <c r="C12" s="20">
        <f t="shared" si="1"/>
        <v>3691.0252310513206</v>
      </c>
      <c r="D12" s="20">
        <f t="shared" si="2"/>
        <v>23242.969045754067</v>
      </c>
      <c r="E12" s="21">
        <f t="shared" si="3"/>
        <v>170707.0887137164</v>
      </c>
    </row>
    <row r="13" spans="1:5">
      <c r="A13" s="19">
        <v>8</v>
      </c>
      <c r="B13" s="20">
        <f t="shared" si="0"/>
        <v>19931.251524707983</v>
      </c>
      <c r="C13" s="20">
        <f t="shared" si="1"/>
        <v>3311.7175210460859</v>
      </c>
      <c r="D13" s="20">
        <f t="shared" si="2"/>
        <v>23242.969045754067</v>
      </c>
      <c r="E13" s="21">
        <f t="shared" si="3"/>
        <v>150775.83718900842</v>
      </c>
    </row>
    <row r="14" spans="1:5">
      <c r="A14" s="19">
        <v>9</v>
      </c>
      <c r="B14" s="20">
        <f t="shared" si="0"/>
        <v>20317.917804287317</v>
      </c>
      <c r="C14" s="20">
        <f t="shared" si="1"/>
        <v>2925.0512414667487</v>
      </c>
      <c r="D14" s="20">
        <f t="shared" si="2"/>
        <v>23242.969045754067</v>
      </c>
      <c r="E14" s="21">
        <f t="shared" si="3"/>
        <v>130457.91938472111</v>
      </c>
    </row>
    <row r="15" spans="1:5">
      <c r="A15" s="19">
        <v>10</v>
      </c>
      <c r="B15" s="20">
        <f t="shared" si="0"/>
        <v>20712.085409690491</v>
      </c>
      <c r="C15" s="20">
        <f t="shared" si="1"/>
        <v>2530.8836360635755</v>
      </c>
      <c r="D15" s="20">
        <f t="shared" si="2"/>
        <v>23242.969045754067</v>
      </c>
      <c r="E15" s="21">
        <f t="shared" si="3"/>
        <v>109745.83397503062</v>
      </c>
    </row>
    <row r="16" spans="1:5">
      <c r="A16" s="19">
        <v>11</v>
      </c>
      <c r="B16" s="20">
        <f t="shared" si="0"/>
        <v>21113.89986663849</v>
      </c>
      <c r="C16" s="20">
        <f t="shared" si="1"/>
        <v>2129.0691791155759</v>
      </c>
      <c r="D16" s="20">
        <f t="shared" si="2"/>
        <v>23242.969045754067</v>
      </c>
      <c r="E16" s="21">
        <f t="shared" si="3"/>
        <v>88631.934108392132</v>
      </c>
    </row>
    <row r="17" spans="1:5">
      <c r="A17" s="19">
        <v>12</v>
      </c>
      <c r="B17" s="20">
        <f t="shared" si="0"/>
        <v>21523.509524051278</v>
      </c>
      <c r="C17" s="20">
        <f t="shared" si="1"/>
        <v>1719.4595217027888</v>
      </c>
      <c r="D17" s="20">
        <f t="shared" si="2"/>
        <v>23242.969045754067</v>
      </c>
      <c r="E17" s="21">
        <f t="shared" si="3"/>
        <v>67108.424584340857</v>
      </c>
    </row>
    <row r="18" spans="1:5">
      <c r="A18" s="19">
        <v>13</v>
      </c>
      <c r="B18" s="20">
        <f t="shared" si="0"/>
        <v>21941.065608817877</v>
      </c>
      <c r="C18" s="20">
        <f t="shared" si="1"/>
        <v>1301.9034369361918</v>
      </c>
      <c r="D18" s="20">
        <f t="shared" si="2"/>
        <v>23242.969045754067</v>
      </c>
      <c r="E18" s="21">
        <f t="shared" si="3"/>
        <v>45167.358975522977</v>
      </c>
    </row>
    <row r="19" spans="1:5">
      <c r="A19" s="19">
        <v>14</v>
      </c>
      <c r="B19" s="20">
        <f t="shared" si="0"/>
        <v>22366.722281628947</v>
      </c>
      <c r="C19" s="20">
        <f t="shared" si="1"/>
        <v>876.24676412512201</v>
      </c>
      <c r="D19" s="20">
        <f t="shared" si="2"/>
        <v>23242.969045754067</v>
      </c>
      <c r="E19" s="21">
        <f t="shared" si="3"/>
        <v>22800.63669389403</v>
      </c>
    </row>
    <row r="20" spans="1:5">
      <c r="A20" s="19">
        <v>15</v>
      </c>
      <c r="B20" s="20">
        <f t="shared" si="0"/>
        <v>22800.636693892549</v>
      </c>
      <c r="C20" s="20">
        <f t="shared" si="1"/>
        <v>442.33235186151859</v>
      </c>
      <c r="D20" s="20">
        <f t="shared" si="2"/>
        <v>23242.969045754067</v>
      </c>
      <c r="E20" s="21">
        <f t="shared" si="3"/>
        <v>1.4806573744863272E-9</v>
      </c>
    </row>
    <row r="21" spans="1:5">
      <c r="A21" s="19">
        <v>16</v>
      </c>
      <c r="B21" s="20" t="e">
        <f t="shared" si="0"/>
        <v>#NUM!</v>
      </c>
      <c r="C21" s="20" t="e">
        <f t="shared" si="1"/>
        <v>#NUM!</v>
      </c>
      <c r="D21" s="20">
        <f t="shared" si="2"/>
        <v>23242.969045754067</v>
      </c>
      <c r="E21" s="21" t="e">
        <f t="shared" si="3"/>
        <v>#NUM!</v>
      </c>
    </row>
    <row r="22" spans="1:5">
      <c r="A22" s="19">
        <v>17</v>
      </c>
      <c r="B22" s="20" t="e">
        <f t="shared" si="0"/>
        <v>#NUM!</v>
      </c>
      <c r="C22" s="20" t="e">
        <f t="shared" si="1"/>
        <v>#NUM!</v>
      </c>
      <c r="D22" s="20">
        <f t="shared" si="2"/>
        <v>23242.969045754067</v>
      </c>
      <c r="E22" s="21" t="e">
        <f t="shared" si="3"/>
        <v>#NUM!</v>
      </c>
    </row>
    <row r="23" spans="1:5">
      <c r="A23" s="19">
        <v>18</v>
      </c>
      <c r="B23" s="20" t="e">
        <f t="shared" si="0"/>
        <v>#NUM!</v>
      </c>
      <c r="C23" s="20" t="e">
        <f t="shared" si="1"/>
        <v>#NUM!</v>
      </c>
      <c r="D23" s="20">
        <f t="shared" si="2"/>
        <v>23242.969045754067</v>
      </c>
      <c r="E23" s="21" t="e">
        <f t="shared" si="3"/>
        <v>#NUM!</v>
      </c>
    </row>
    <row r="24" spans="1:5">
      <c r="A24" s="19">
        <v>19</v>
      </c>
      <c r="B24" s="20" t="e">
        <f t="shared" si="0"/>
        <v>#NUM!</v>
      </c>
      <c r="C24" s="20" t="e">
        <f t="shared" si="1"/>
        <v>#NUM!</v>
      </c>
      <c r="D24" s="20">
        <f t="shared" si="2"/>
        <v>23242.969045754067</v>
      </c>
      <c r="E24" s="21" t="e">
        <f t="shared" si="3"/>
        <v>#NUM!</v>
      </c>
    </row>
    <row r="25" spans="1:5">
      <c r="A25" s="19">
        <v>20</v>
      </c>
      <c r="B25" s="20" t="e">
        <f t="shared" si="0"/>
        <v>#NUM!</v>
      </c>
      <c r="C25" s="20" t="e">
        <f t="shared" si="1"/>
        <v>#NUM!</v>
      </c>
      <c r="D25" s="20">
        <f t="shared" si="2"/>
        <v>23242.969045754067</v>
      </c>
      <c r="E25" s="21" t="e">
        <f t="shared" si="3"/>
        <v>#NUM!</v>
      </c>
    </row>
    <row r="26" spans="1:5">
      <c r="A26" s="19">
        <v>21</v>
      </c>
      <c r="B26" s="20" t="e">
        <f t="shared" si="0"/>
        <v>#NUM!</v>
      </c>
      <c r="C26" s="20" t="e">
        <f t="shared" si="1"/>
        <v>#NUM!</v>
      </c>
      <c r="D26" s="20">
        <f t="shared" si="2"/>
        <v>23242.969045754067</v>
      </c>
      <c r="E26" s="21" t="e">
        <f t="shared" si="3"/>
        <v>#NUM!</v>
      </c>
    </row>
    <row r="27" spans="1:5">
      <c r="A27" s="19">
        <v>22</v>
      </c>
      <c r="B27" s="20" t="e">
        <f t="shared" si="0"/>
        <v>#NUM!</v>
      </c>
      <c r="C27" s="20" t="e">
        <f t="shared" si="1"/>
        <v>#NUM!</v>
      </c>
      <c r="D27" s="20">
        <f t="shared" si="2"/>
        <v>23242.969045754067</v>
      </c>
      <c r="E27" s="21" t="e">
        <f t="shared" si="3"/>
        <v>#NUM!</v>
      </c>
    </row>
    <row r="28" spans="1:5">
      <c r="A28" s="19">
        <v>23</v>
      </c>
      <c r="B28" s="20" t="e">
        <f t="shared" si="0"/>
        <v>#NUM!</v>
      </c>
      <c r="C28" s="20" t="e">
        <f t="shared" si="1"/>
        <v>#NUM!</v>
      </c>
      <c r="D28" s="20">
        <f t="shared" si="2"/>
        <v>23242.969045754067</v>
      </c>
      <c r="E28" s="21" t="e">
        <f t="shared" si="3"/>
        <v>#NUM!</v>
      </c>
    </row>
    <row r="29" spans="1:5">
      <c r="A29" s="19">
        <v>24</v>
      </c>
      <c r="B29" s="20" t="e">
        <f t="shared" si="0"/>
        <v>#NUM!</v>
      </c>
      <c r="C29" s="20" t="e">
        <f t="shared" si="1"/>
        <v>#NUM!</v>
      </c>
      <c r="D29" s="20">
        <f t="shared" si="2"/>
        <v>23242.969045754067</v>
      </c>
      <c r="E29" s="21" t="e">
        <f t="shared" si="3"/>
        <v>#NUM!</v>
      </c>
    </row>
    <row r="30" spans="1:5">
      <c r="A30" s="19">
        <v>25</v>
      </c>
      <c r="B30" s="20" t="e">
        <f t="shared" si="0"/>
        <v>#NUM!</v>
      </c>
      <c r="C30" s="20" t="e">
        <f t="shared" si="1"/>
        <v>#NUM!</v>
      </c>
      <c r="D30" s="20">
        <f t="shared" si="2"/>
        <v>23242.969045754067</v>
      </c>
      <c r="E30" s="21" t="e">
        <f t="shared" si="3"/>
        <v>#NUM!</v>
      </c>
    </row>
    <row r="31" spans="1:5">
      <c r="A31" s="19">
        <v>26</v>
      </c>
      <c r="B31" s="20" t="e">
        <f t="shared" si="0"/>
        <v>#NUM!</v>
      </c>
      <c r="C31" s="20" t="e">
        <f t="shared" si="1"/>
        <v>#NUM!</v>
      </c>
      <c r="D31" s="20">
        <f t="shared" si="2"/>
        <v>23242.969045754067</v>
      </c>
      <c r="E31" s="21" t="e">
        <f t="shared" si="3"/>
        <v>#NUM!</v>
      </c>
    </row>
    <row r="32" spans="1:5">
      <c r="A32" s="19">
        <v>27</v>
      </c>
      <c r="B32" s="20" t="e">
        <f t="shared" si="0"/>
        <v>#NUM!</v>
      </c>
      <c r="C32" s="20" t="e">
        <f t="shared" si="1"/>
        <v>#NUM!</v>
      </c>
      <c r="D32" s="20">
        <f t="shared" si="2"/>
        <v>23242.969045754067</v>
      </c>
      <c r="E32" s="21" t="e">
        <f t="shared" si="3"/>
        <v>#NUM!</v>
      </c>
    </row>
    <row r="33" spans="1:5">
      <c r="A33" s="19">
        <v>28</v>
      </c>
      <c r="B33" s="20" t="e">
        <f t="shared" si="0"/>
        <v>#NUM!</v>
      </c>
      <c r="C33" s="20" t="e">
        <f t="shared" si="1"/>
        <v>#NUM!</v>
      </c>
      <c r="D33" s="20">
        <f t="shared" si="2"/>
        <v>23242.969045754067</v>
      </c>
      <c r="E33" s="21" t="e">
        <f t="shared" si="3"/>
        <v>#NUM!</v>
      </c>
    </row>
    <row r="34" spans="1:5">
      <c r="A34" s="19">
        <v>29</v>
      </c>
      <c r="B34" s="20" t="e">
        <f t="shared" si="0"/>
        <v>#NUM!</v>
      </c>
      <c r="C34" s="20" t="e">
        <f t="shared" si="1"/>
        <v>#NUM!</v>
      </c>
      <c r="D34" s="20">
        <f t="shared" si="2"/>
        <v>23242.969045754067</v>
      </c>
      <c r="E34" s="21" t="e">
        <f t="shared" si="3"/>
        <v>#NUM!</v>
      </c>
    </row>
    <row r="35" spans="1:5">
      <c r="A35" s="19">
        <v>30</v>
      </c>
      <c r="B35" s="20" t="e">
        <f t="shared" si="0"/>
        <v>#NUM!</v>
      </c>
      <c r="C35" s="20" t="e">
        <f t="shared" si="1"/>
        <v>#NUM!</v>
      </c>
      <c r="D35" s="20">
        <f t="shared" si="2"/>
        <v>23242.969045754067</v>
      </c>
      <c r="E35" s="21" t="e">
        <f t="shared" si="3"/>
        <v>#NUM!</v>
      </c>
    </row>
    <row r="36" spans="1:5">
      <c r="A36" s="17" t="s">
        <v>8</v>
      </c>
      <c r="B36" s="22" t="e">
        <f>SUM(B6:B35)</f>
        <v>#NUM!</v>
      </c>
      <c r="C36" s="22" t="e">
        <f t="shared" ref="C36:D36" si="4">SUM(C6:C35)</f>
        <v>#NUM!</v>
      </c>
      <c r="D36" s="22">
        <f t="shared" si="4"/>
        <v>697289.07137262181</v>
      </c>
      <c r="E36" s="23"/>
    </row>
  </sheetData>
  <mergeCells count="1">
    <mergeCell ref="A1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Marc</cp:lastModifiedBy>
  <dcterms:created xsi:type="dcterms:W3CDTF">2015-06-13T11:07:38Z</dcterms:created>
  <dcterms:modified xsi:type="dcterms:W3CDTF">2015-06-13T11:16:11Z</dcterms:modified>
</cp:coreProperties>
</file>