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i\Desktop\"/>
    </mc:Choice>
  </mc:AlternateContent>
  <bookViews>
    <workbookView xWindow="0" yWindow="0" windowWidth="15345" windowHeight="4035"/>
  </bookViews>
  <sheets>
    <sheet name="1" sheetId="1" r:id="rId1"/>
    <sheet name="Récap" sheetId="2" r:id="rId2"/>
  </sheets>
  <definedNames>
    <definedName name="_xlnm._FilterDatabase" localSheetId="0" hidden="1">'1'!$A$8:$D$8</definedName>
    <definedName name="_xlnm.Print_Titles" localSheetId="0">'1'!$3:$7</definedName>
  </definedNames>
  <calcPr calcId="152511"/>
</workbook>
</file>

<file path=xl/calcChain.xml><?xml version="1.0" encoding="utf-8"?>
<calcChain xmlns="http://schemas.openxmlformats.org/spreadsheetml/2006/main">
  <c r="B43" i="1" l="1"/>
  <c r="B42" i="1"/>
  <c r="B30" i="1"/>
  <c r="B29" i="1"/>
  <c r="B17" i="1"/>
  <c r="B16" i="1"/>
  <c r="B5" i="1"/>
  <c r="B4" i="1"/>
  <c r="A46" i="1"/>
  <c r="B40" i="1" s="1"/>
  <c r="B41" i="1"/>
  <c r="A33" i="1"/>
  <c r="B28" i="1"/>
  <c r="B27" i="1"/>
  <c r="A20" i="1"/>
  <c r="B14" i="1" s="1"/>
  <c r="B15" i="1"/>
  <c r="A8" i="1" l="1"/>
  <c r="B2" i="1" l="1"/>
  <c r="B3" i="1"/>
  <c r="D8" i="2"/>
  <c r="G1" i="2" l="1"/>
  <c r="H1" i="2"/>
  <c r="D1" i="2"/>
  <c r="E29" i="2"/>
  <c r="D9" i="2"/>
  <c r="H9" i="2" s="1"/>
  <c r="D10" i="2"/>
  <c r="H10" i="2" s="1"/>
  <c r="D11" i="2"/>
  <c r="H11" i="2" s="1"/>
  <c r="D12" i="2"/>
  <c r="H12" i="2" s="1"/>
  <c r="D13" i="2"/>
  <c r="H13" i="2" s="1"/>
  <c r="D14" i="2"/>
  <c r="H14" i="2" s="1"/>
  <c r="D15" i="2"/>
  <c r="H15" i="2" s="1"/>
  <c r="D16" i="2"/>
  <c r="H16" i="2" s="1"/>
  <c r="D17" i="2"/>
  <c r="H17" i="2" s="1"/>
  <c r="D18" i="2"/>
  <c r="H18" i="2" s="1"/>
  <c r="D19" i="2"/>
  <c r="H19" i="2" s="1"/>
  <c r="D20" i="2"/>
  <c r="H20" i="2" s="1"/>
  <c r="D21" i="2"/>
  <c r="H21" i="2" s="1"/>
  <c r="D22" i="2"/>
  <c r="H22" i="2" s="1"/>
  <c r="D23" i="2"/>
  <c r="H23" i="2" s="1"/>
  <c r="D24" i="2"/>
  <c r="H24" i="2" s="1"/>
  <c r="D25" i="2"/>
  <c r="H25" i="2" s="1"/>
  <c r="G26" i="2"/>
  <c r="F26" i="2"/>
  <c r="E26" i="2"/>
  <c r="E28" i="2" l="1"/>
  <c r="D3" i="2"/>
  <c r="D26" i="2"/>
  <c r="G29" i="2" s="1"/>
  <c r="H8" i="2"/>
  <c r="H26" i="2" s="1"/>
  <c r="G3" i="2" l="1"/>
  <c r="G5" i="2"/>
  <c r="D5" i="2"/>
  <c r="I3" i="2"/>
  <c r="G28" i="2"/>
</calcChain>
</file>

<file path=xl/sharedStrings.xml><?xml version="1.0" encoding="utf-8"?>
<sst xmlns="http://schemas.openxmlformats.org/spreadsheetml/2006/main" count="104" uniqueCount="77">
  <si>
    <t>JP</t>
  </si>
  <si>
    <t>EG</t>
  </si>
  <si>
    <t>JOURNEE</t>
  </si>
  <si>
    <t>Chargement TND</t>
  </si>
  <si>
    <t>Chgt Autres</t>
  </si>
  <si>
    <t>Rception</t>
  </si>
  <si>
    <t>Total cariste</t>
  </si>
  <si>
    <t>Nbre de</t>
  </si>
  <si>
    <t>camion en</t>
  </si>
  <si>
    <t>retard +1h</t>
  </si>
  <si>
    <t>avance + 2h</t>
  </si>
  <si>
    <t xml:space="preserve">dont +2 heures : </t>
  </si>
  <si>
    <t xml:space="preserve">dont +4heures : </t>
  </si>
  <si>
    <t>AB</t>
  </si>
  <si>
    <t>CS</t>
  </si>
  <si>
    <t>DA</t>
  </si>
  <si>
    <t>DD</t>
  </si>
  <si>
    <t>BL</t>
  </si>
  <si>
    <t>DP</t>
  </si>
  <si>
    <t>FDS</t>
  </si>
  <si>
    <t>RM</t>
  </si>
  <si>
    <t>SK</t>
  </si>
  <si>
    <t>MRI</t>
  </si>
  <si>
    <t>CT</t>
  </si>
  <si>
    <t>JT</t>
  </si>
  <si>
    <t>AP</t>
  </si>
  <si>
    <t>FG</t>
  </si>
  <si>
    <t>LL</t>
  </si>
  <si>
    <t xml:space="preserve">Soit : </t>
  </si>
  <si>
    <t>de retard</t>
  </si>
  <si>
    <t>camion</t>
  </si>
  <si>
    <t>en retard</t>
  </si>
  <si>
    <t>en avance</t>
  </si>
  <si>
    <t>au chargement :</t>
  </si>
  <si>
    <t xml:space="preserve">soit : </t>
  </si>
  <si>
    <t>d'avance</t>
  </si>
  <si>
    <t>Il est maintenant (hh.00) :</t>
  </si>
  <si>
    <t>Soit (hh:mm) :</t>
  </si>
  <si>
    <t>heure arrivée pévue</t>
  </si>
  <si>
    <t>heure arrivée réelle</t>
  </si>
  <si>
    <t>chargmt prévue à</t>
  </si>
  <si>
    <t>chargement effectif</t>
  </si>
  <si>
    <t>Passage à l'orange de A8</t>
  </si>
  <si>
    <t>Passage au rouge de A8</t>
  </si>
  <si>
    <t>Passage au noir de A8</t>
  </si>
  <si>
    <t>passage au vert de A8</t>
  </si>
  <si>
    <t>pcq LA CELLULE D8 a été renseignée avant l'heure prévue à A8</t>
  </si>
  <si>
    <t>pcq nous sommes à 30mns de 15,25</t>
  </si>
  <si>
    <t>pcq LA CELLULE D20 a été renseignée avant l'heure prévue à A20</t>
  </si>
  <si>
    <t>pcq nous sommes à 30mns de 15</t>
  </si>
  <si>
    <t>pcq nous sommes à 15mns de 15</t>
  </si>
  <si>
    <t>pcq nous avons depassé 15 et qu'aucun chargmt effectif n'a été renseigné en D8 ou alors pcq renseigné apres 15 en cellule D8</t>
  </si>
  <si>
    <t>pcq nous sommes à 30mns de 15,5</t>
  </si>
  <si>
    <t>pcq nous sommes à 15mns de 15,5</t>
  </si>
  <si>
    <t>pcq nous sommes à 30mns de 17,76</t>
  </si>
  <si>
    <t>pcq nous sommes à 15mns de 17,76</t>
  </si>
  <si>
    <t>pcq LA CELLULE D33 a été renseignée avant l'heure prévue à A33</t>
  </si>
  <si>
    <t>pcq LA CELLULE D46 a été renseignée avant l'heure prévue à A46</t>
  </si>
  <si>
    <t>CAS1</t>
  </si>
  <si>
    <t>CAS2</t>
  </si>
  <si>
    <t>CAS3</t>
  </si>
  <si>
    <t>CAS4</t>
  </si>
  <si>
    <t>Passage à l'orange de A20</t>
  </si>
  <si>
    <t>Passage au rouge de A20</t>
  </si>
  <si>
    <t>Passage au noir de A20</t>
  </si>
  <si>
    <t>passage au vert de A20</t>
  </si>
  <si>
    <t>Passage à l'orange de A33</t>
  </si>
  <si>
    <t>Passage au rouge de A33</t>
  </si>
  <si>
    <t>Passage au noir de A33</t>
  </si>
  <si>
    <t>passage au vert de A33</t>
  </si>
  <si>
    <t>Passage à l'orange de A46</t>
  </si>
  <si>
    <t>Passage au rouge de A46</t>
  </si>
  <si>
    <t>Passage au noir de A46</t>
  </si>
  <si>
    <t>passage au vert de A46</t>
  </si>
  <si>
    <t>pcq nous avons depassé 15,25 et qu'aucu chargmt effectif n'a été renseigné en D20 ou alors pcq renseigné apres 15,25 en cellule D20</t>
  </si>
  <si>
    <t>pcq nous avons depassé 15,5 et qu'aucu chargmt effectif n'a été renseigné en 33 ou alors pcq renseigné apres 15,5 en cellule D33</t>
  </si>
  <si>
    <t>pcq nous avons depassé 17,76 et qu'aucu chargmt effectif n'a été renseigné en D46 ou alors pcq renseigné apres 17,76 en cellule D46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</si>
</sst>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1 ou &gt;&quot;00.00"/>
    <numFmt numFmtId="165" formatCode="&quot;&gt;=&quot;\ 00.00"/>
    <numFmt numFmtId="166" formatCode="h:mm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10" xfId="0" applyBorder="1"/>
    <xf numFmtId="20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12" xfId="0" applyBorder="1"/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9" fontId="0" fillId="0" borderId="0" xfId="1" applyFont="1"/>
    <xf numFmtId="14" fontId="0" fillId="0" borderId="10" xfId="0" applyNumberFormat="1" applyBorder="1"/>
    <xf numFmtId="20" fontId="18" fillId="0" borderId="11" xfId="0" applyNumberFormat="1" applyFont="1" applyBorder="1" applyAlignment="1">
      <alignment horizontal="center" vertical="center" wrapText="1"/>
    </xf>
    <xf numFmtId="20" fontId="18" fillId="0" borderId="0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2" fontId="19" fillId="0" borderId="0" xfId="0" applyNumberFormat="1" applyFont="1" applyAlignment="1">
      <alignment horizontal="center"/>
    </xf>
    <xf numFmtId="0" fontId="19" fillId="0" borderId="0" xfId="0" applyFont="1"/>
    <xf numFmtId="2" fontId="19" fillId="36" borderId="0" xfId="0" applyNumberFormat="1" applyFont="1" applyFill="1" applyAlignment="1">
      <alignment horizontal="center"/>
    </xf>
    <xf numFmtId="164" fontId="20" fillId="33" borderId="0" xfId="0" applyNumberFormat="1" applyFont="1" applyFill="1" applyAlignment="1">
      <alignment horizontal="center"/>
    </xf>
    <xf numFmtId="0" fontId="19" fillId="0" borderId="11" xfId="0" applyFont="1" applyBorder="1" applyAlignment="1">
      <alignment horizontal="center" vertical="center" wrapText="1"/>
    </xf>
    <xf numFmtId="2" fontId="19" fillId="0" borderId="11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2" fontId="19" fillId="0" borderId="0" xfId="0" applyNumberFormat="1" applyFont="1" applyBorder="1" applyAlignment="1">
      <alignment horizontal="center" vertical="center" wrapText="1"/>
    </xf>
    <xf numFmtId="2" fontId="19" fillId="0" borderId="16" xfId="0" applyNumberFormat="1" applyFont="1" applyBorder="1" applyAlignment="1">
      <alignment horizontal="center"/>
    </xf>
    <xf numFmtId="0" fontId="19" fillId="0" borderId="16" xfId="0" applyFont="1" applyBorder="1" applyAlignment="1">
      <alignment horizontal="center"/>
    </xf>
    <xf numFmtId="165" fontId="19" fillId="35" borderId="0" xfId="0" applyNumberFormat="1" applyFont="1" applyFill="1" applyAlignment="1">
      <alignment horizontal="center"/>
    </xf>
    <xf numFmtId="165" fontId="19" fillId="34" borderId="0" xfId="0" applyNumberFormat="1" applyFont="1" applyFill="1" applyAlignment="1">
      <alignment horizontal="center"/>
    </xf>
    <xf numFmtId="166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right" indent="1"/>
    </xf>
    <xf numFmtId="20" fontId="19" fillId="0" borderId="0" xfId="0" applyNumberFormat="1" applyFont="1" applyAlignment="1">
      <alignment horizontal="right" indent="1"/>
    </xf>
    <xf numFmtId="2" fontId="19" fillId="0" borderId="0" xfId="0" applyNumberFormat="1" applyFont="1" applyAlignment="1">
      <alignment horizontal="right" indent="1"/>
    </xf>
    <xf numFmtId="2" fontId="19" fillId="0" borderId="0" xfId="0" applyNumberFormat="1" applyFont="1" applyAlignment="1"/>
    <xf numFmtId="0" fontId="19" fillId="0" borderId="0" xfId="0" applyFont="1" applyAlignment="1"/>
    <xf numFmtId="0" fontId="19" fillId="37" borderId="0" xfId="0" applyFont="1" applyFill="1"/>
    <xf numFmtId="0" fontId="18" fillId="37" borderId="0" xfId="0" applyFont="1" applyFill="1" applyAlignment="1">
      <alignment horizontal="center"/>
    </xf>
    <xf numFmtId="0" fontId="18" fillId="37" borderId="0" xfId="0" applyFont="1" applyFill="1" applyAlignment="1">
      <alignment horizontal="center" vertical="center"/>
    </xf>
    <xf numFmtId="164" fontId="20" fillId="39" borderId="0" xfId="0" applyNumberFormat="1" applyFont="1" applyFill="1" applyAlignment="1">
      <alignment horizontal="center"/>
    </xf>
    <xf numFmtId="0" fontId="19" fillId="38" borderId="0" xfId="0" applyFont="1" applyFill="1" applyAlignment="1">
      <alignment horizontal="center" vertical="center" wrapText="1"/>
    </xf>
    <xf numFmtId="0" fontId="19" fillId="38" borderId="0" xfId="0" applyFont="1" applyFill="1" applyAlignment="1">
      <alignment horizontal="center" vertical="center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Neutre" xfId="9" builtinId="28" customBuiltin="1"/>
    <cellStyle name="Normal" xfId="0" builtinId="0"/>
    <cellStyle name="Pourcentage" xfId="1" builtinId="5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tabSelected="1" zoomScaleNormal="100" workbookViewId="0">
      <pane ySplit="6" topLeftCell="A34" activePane="bottomLeft" state="frozen"/>
      <selection pane="bottomLeft" activeCell="C40" sqref="C40"/>
    </sheetView>
  </sheetViews>
  <sheetFormatPr baseColWidth="10" defaultColWidth="3.28515625" defaultRowHeight="12.75" x14ac:dyDescent="0.2"/>
  <cols>
    <col min="1" max="1" width="29.7109375" style="14" customWidth="1"/>
    <col min="2" max="3" width="15.28515625" style="15" customWidth="1"/>
    <col min="4" max="4" width="15.28515625" style="14" customWidth="1"/>
    <col min="5" max="16384" width="3.28515625" style="16"/>
  </cols>
  <sheetData>
    <row r="1" spans="1:17" x14ac:dyDescent="0.2">
      <c r="A1" s="29" t="s">
        <v>36</v>
      </c>
      <c r="B1" s="17">
        <v>14.5</v>
      </c>
      <c r="C1" s="29" t="s">
        <v>37</v>
      </c>
      <c r="D1" s="28">
        <v>0.60416666666666663</v>
      </c>
    </row>
    <row r="2" spans="1:17" x14ac:dyDescent="0.2">
      <c r="A2" s="30" t="s">
        <v>42</v>
      </c>
      <c r="B2" s="26">
        <f>A8-0.5</f>
        <v>14.5</v>
      </c>
      <c r="C2" s="32" t="s">
        <v>49</v>
      </c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</row>
    <row r="3" spans="1:17" x14ac:dyDescent="0.2">
      <c r="A3" s="31" t="s">
        <v>43</v>
      </c>
      <c r="B3" s="27">
        <f>A8-0.25</f>
        <v>14.75</v>
      </c>
      <c r="C3" s="33" t="s">
        <v>50</v>
      </c>
      <c r="D3" s="16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</row>
    <row r="4" spans="1:17" x14ac:dyDescent="0.2">
      <c r="A4" s="29" t="s">
        <v>44</v>
      </c>
      <c r="B4" s="18" t="b">
        <f>B1&gt;A8</f>
        <v>0</v>
      </c>
      <c r="C4" s="16" t="s">
        <v>51</v>
      </c>
      <c r="D4" s="16"/>
    </row>
    <row r="5" spans="1:17" ht="13.5" thickBot="1" x14ac:dyDescent="0.25">
      <c r="A5" s="29" t="s">
        <v>45</v>
      </c>
      <c r="B5" s="37" t="b">
        <f>D8&lt;A8</f>
        <v>1</v>
      </c>
      <c r="C5" s="16" t="s">
        <v>46</v>
      </c>
      <c r="D5" s="16"/>
    </row>
    <row r="6" spans="1:17" s="21" customFormat="1" ht="27" thickTop="1" thickBot="1" x14ac:dyDescent="0.3">
      <c r="A6" s="19" t="s">
        <v>40</v>
      </c>
      <c r="B6" s="12" t="s">
        <v>38</v>
      </c>
      <c r="C6" s="20" t="s">
        <v>39</v>
      </c>
      <c r="D6" s="19" t="s">
        <v>41</v>
      </c>
      <c r="M6" s="38"/>
      <c r="N6" s="39" t="s">
        <v>58</v>
      </c>
      <c r="O6" s="38"/>
    </row>
    <row r="7" spans="1:17" s="21" customFormat="1" ht="14.25" thickTop="1" thickBot="1" x14ac:dyDescent="0.3">
      <c r="A7" s="22"/>
      <c r="B7" s="13"/>
      <c r="C7" s="23"/>
      <c r="D7" s="22"/>
    </row>
    <row r="8" spans="1:17" ht="13.5" thickTop="1" x14ac:dyDescent="0.2">
      <c r="A8" s="35">
        <f>IF(B8="",A7,IF(C8&lt;=B8+0.5,1,3.25)+C8)</f>
        <v>15</v>
      </c>
      <c r="B8" s="24">
        <v>14</v>
      </c>
      <c r="C8" s="24">
        <v>14</v>
      </c>
      <c r="D8" s="25"/>
    </row>
    <row r="13" spans="1:17" x14ac:dyDescent="0.2">
      <c r="A13" s="29" t="s">
        <v>36</v>
      </c>
      <c r="B13" s="17">
        <v>14.75</v>
      </c>
      <c r="C13" s="29" t="s">
        <v>37</v>
      </c>
      <c r="D13" s="28">
        <v>0.61458333333333337</v>
      </c>
    </row>
    <row r="14" spans="1:17" x14ac:dyDescent="0.2">
      <c r="A14" s="30" t="s">
        <v>62</v>
      </c>
      <c r="B14" s="26">
        <f>A20-0.5</f>
        <v>14.75</v>
      </c>
      <c r="C14" s="32" t="s">
        <v>47</v>
      </c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</row>
    <row r="15" spans="1:17" x14ac:dyDescent="0.2">
      <c r="A15" s="31" t="s">
        <v>63</v>
      </c>
      <c r="B15" s="27">
        <f>A20-0.25</f>
        <v>15</v>
      </c>
      <c r="C15" s="33" t="s">
        <v>50</v>
      </c>
      <c r="D15" s="16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</row>
    <row r="16" spans="1:17" x14ac:dyDescent="0.2">
      <c r="A16" s="29" t="s">
        <v>64</v>
      </c>
      <c r="B16" s="18" t="b">
        <f>B13&gt;A20</f>
        <v>0</v>
      </c>
      <c r="C16" s="16" t="s">
        <v>74</v>
      </c>
      <c r="D16" s="16"/>
    </row>
    <row r="17" spans="1:17" ht="13.5" thickBot="1" x14ac:dyDescent="0.25">
      <c r="A17" s="29" t="s">
        <v>65</v>
      </c>
      <c r="B17" s="37" t="b">
        <f>D20&lt;A20</f>
        <v>1</v>
      </c>
      <c r="C17" s="16" t="s">
        <v>48</v>
      </c>
      <c r="D17" s="16"/>
    </row>
    <row r="18" spans="1:17" ht="27" thickTop="1" thickBot="1" x14ac:dyDescent="0.25">
      <c r="A18" s="19" t="s">
        <v>40</v>
      </c>
      <c r="B18" s="12" t="s">
        <v>38</v>
      </c>
      <c r="C18" s="20" t="s">
        <v>39</v>
      </c>
      <c r="D18" s="19" t="s">
        <v>41</v>
      </c>
      <c r="M18" s="38"/>
      <c r="N18" s="39" t="s">
        <v>59</v>
      </c>
      <c r="O18" s="38"/>
    </row>
    <row r="19" spans="1:17" ht="14.25" thickTop="1" thickBot="1" x14ac:dyDescent="0.25">
      <c r="A19" s="22"/>
      <c r="B19" s="13"/>
      <c r="C19" s="23"/>
      <c r="D19" s="22"/>
    </row>
    <row r="20" spans="1:17" ht="13.5" thickTop="1" x14ac:dyDescent="0.2">
      <c r="A20" s="36">
        <f>IF(B20="",A19,IF(C20&lt;=B20+0.5,1,3.25)+C20)</f>
        <v>15.25</v>
      </c>
      <c r="B20" s="24">
        <v>14</v>
      </c>
      <c r="C20" s="24">
        <v>14.25</v>
      </c>
      <c r="D20" s="25"/>
    </row>
    <row r="26" spans="1:17" x14ac:dyDescent="0.2">
      <c r="A26" s="29" t="s">
        <v>36</v>
      </c>
      <c r="B26" s="17">
        <v>15</v>
      </c>
      <c r="C26" s="29" t="s">
        <v>37</v>
      </c>
      <c r="D26" s="28">
        <v>0.625</v>
      </c>
    </row>
    <row r="27" spans="1:17" x14ac:dyDescent="0.2">
      <c r="A27" s="30" t="s">
        <v>66</v>
      </c>
      <c r="B27" s="26">
        <f>A33-0.5</f>
        <v>15</v>
      </c>
      <c r="C27" s="32" t="s">
        <v>52</v>
      </c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</row>
    <row r="28" spans="1:17" x14ac:dyDescent="0.2">
      <c r="A28" s="31" t="s">
        <v>67</v>
      </c>
      <c r="B28" s="27">
        <f>A33-0.25</f>
        <v>15.25</v>
      </c>
      <c r="C28" s="33" t="s">
        <v>53</v>
      </c>
      <c r="D28" s="16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</row>
    <row r="29" spans="1:17" x14ac:dyDescent="0.2">
      <c r="A29" s="29" t="s">
        <v>68</v>
      </c>
      <c r="B29" s="18" t="b">
        <f>B26&gt;A33</f>
        <v>0</v>
      </c>
      <c r="C29" s="16" t="s">
        <v>75</v>
      </c>
      <c r="D29" s="16"/>
    </row>
    <row r="30" spans="1:17" ht="13.5" thickBot="1" x14ac:dyDescent="0.25">
      <c r="A30" s="29" t="s">
        <v>69</v>
      </c>
      <c r="B30" s="37" t="b">
        <f>D33&lt;A33</f>
        <v>1</v>
      </c>
      <c r="C30" s="16" t="s">
        <v>56</v>
      </c>
      <c r="D30" s="16"/>
    </row>
    <row r="31" spans="1:17" ht="27" thickTop="1" thickBot="1" x14ac:dyDescent="0.25">
      <c r="A31" s="19" t="s">
        <v>40</v>
      </c>
      <c r="B31" s="12" t="s">
        <v>38</v>
      </c>
      <c r="C31" s="20" t="s">
        <v>39</v>
      </c>
      <c r="D31" s="19" t="s">
        <v>41</v>
      </c>
      <c r="M31" s="38"/>
      <c r="N31" s="39" t="s">
        <v>60</v>
      </c>
      <c r="O31" s="38"/>
    </row>
    <row r="32" spans="1:17" ht="14.25" thickTop="1" thickBot="1" x14ac:dyDescent="0.25">
      <c r="A32" s="22"/>
      <c r="B32" s="13"/>
      <c r="C32" s="23"/>
      <c r="D32" s="22"/>
    </row>
    <row r="33" spans="1:17" ht="13.5" thickTop="1" x14ac:dyDescent="0.2">
      <c r="A33" s="35">
        <f>IF(B33="",A32,IF(C33&lt;=B33+0.5,1,3.25)+C33)</f>
        <v>15.5</v>
      </c>
      <c r="B33" s="24">
        <v>14</v>
      </c>
      <c r="C33" s="24">
        <v>14.5</v>
      </c>
      <c r="D33" s="25"/>
    </row>
    <row r="39" spans="1:17" x14ac:dyDescent="0.2">
      <c r="A39" s="29" t="s">
        <v>36</v>
      </c>
      <c r="B39" s="17">
        <v>17.260000000000002</v>
      </c>
      <c r="C39" s="29" t="s">
        <v>37</v>
      </c>
      <c r="D39" s="28">
        <v>0.71944444444444444</v>
      </c>
    </row>
    <row r="40" spans="1:17" x14ac:dyDescent="0.2">
      <c r="A40" s="30" t="s">
        <v>70</v>
      </c>
      <c r="B40" s="26">
        <f>A46-0.5</f>
        <v>17.259999999999998</v>
      </c>
      <c r="C40" s="32" t="s">
        <v>54</v>
      </c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</row>
    <row r="41" spans="1:17" x14ac:dyDescent="0.2">
      <c r="A41" s="31" t="s">
        <v>71</v>
      </c>
      <c r="B41" s="27">
        <f>A46-0.25</f>
        <v>17.509999999999998</v>
      </c>
      <c r="C41" s="33" t="s">
        <v>55</v>
      </c>
      <c r="D41" s="16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</row>
    <row r="42" spans="1:17" x14ac:dyDescent="0.2">
      <c r="A42" s="29" t="s">
        <v>72</v>
      </c>
      <c r="B42" s="18" t="b">
        <f>B39&gt;A46</f>
        <v>0</v>
      </c>
      <c r="C42" s="16" t="s">
        <v>76</v>
      </c>
      <c r="D42" s="16"/>
    </row>
    <row r="43" spans="1:17" ht="13.5" thickBot="1" x14ac:dyDescent="0.25">
      <c r="A43" s="29" t="s">
        <v>73</v>
      </c>
      <c r="B43" s="37" t="b">
        <f>D46&lt;A46</f>
        <v>1</v>
      </c>
      <c r="C43" s="16" t="s">
        <v>57</v>
      </c>
      <c r="D43" s="16"/>
    </row>
    <row r="44" spans="1:17" ht="27" thickTop="1" thickBot="1" x14ac:dyDescent="0.25">
      <c r="A44" s="19" t="s">
        <v>40</v>
      </c>
      <c r="B44" s="12" t="s">
        <v>38</v>
      </c>
      <c r="C44" s="20" t="s">
        <v>39</v>
      </c>
      <c r="D44" s="19" t="s">
        <v>41</v>
      </c>
      <c r="M44" s="38"/>
      <c r="N44" s="39" t="s">
        <v>61</v>
      </c>
      <c r="O44" s="38"/>
    </row>
    <row r="45" spans="1:17" ht="14.25" thickTop="1" thickBot="1" x14ac:dyDescent="0.25">
      <c r="A45" s="22"/>
      <c r="B45" s="13"/>
      <c r="C45" s="23"/>
      <c r="D45" s="22"/>
    </row>
    <row r="46" spans="1:17" ht="13.5" thickTop="1" x14ac:dyDescent="0.2">
      <c r="A46" s="35">
        <f>IF(B46="",A45,IF(C46&lt;=B46+0.5,1,3.25)+C46)</f>
        <v>17.759999999999998</v>
      </c>
      <c r="B46" s="24">
        <v>14</v>
      </c>
      <c r="C46" s="24">
        <v>14.51</v>
      </c>
      <c r="D46" s="25"/>
    </row>
  </sheetData>
  <printOptions horizontalCentered="1" verticalCentered="1"/>
  <pageMargins left="0" right="0" top="0" bottom="0" header="0" footer="0"/>
  <pageSetup paperSize="9" scale="5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topLeftCell="A16" workbookViewId="0">
      <selection activeCell="E28" sqref="E28"/>
    </sheetView>
  </sheetViews>
  <sheetFormatPr baseColWidth="10" defaultRowHeight="15" x14ac:dyDescent="0.25"/>
  <cols>
    <col min="4" max="4" width="16.42578125" customWidth="1"/>
    <col min="5" max="5" width="11.28515625" bestFit="1" customWidth="1"/>
    <col min="6" max="6" width="8.85546875" bestFit="1" customWidth="1"/>
    <col min="8" max="8" width="11.7109375" bestFit="1" customWidth="1"/>
  </cols>
  <sheetData>
    <row r="1" spans="1:10" ht="15.75" thickBot="1" x14ac:dyDescent="0.3">
      <c r="B1" s="3" t="s">
        <v>2</v>
      </c>
      <c r="C1" s="4"/>
      <c r="D1" s="11" t="e">
        <f>'1'!#REF!</f>
        <v>#REF!</v>
      </c>
      <c r="F1" s="1"/>
      <c r="G1" s="1" t="e">
        <f>'1'!#REF!</f>
        <v>#REF!</v>
      </c>
      <c r="H1" s="2" t="e">
        <f>'1'!#REF!</f>
        <v>#REF!</v>
      </c>
    </row>
    <row r="3" spans="1:10" x14ac:dyDescent="0.25">
      <c r="A3" t="s">
        <v>7</v>
      </c>
      <c r="B3" t="s">
        <v>8</v>
      </c>
      <c r="C3" t="s">
        <v>9</v>
      </c>
      <c r="D3" s="1" t="e">
        <f>SUM('1'!#REF!)</f>
        <v>#REF!</v>
      </c>
      <c r="E3" t="s">
        <v>11</v>
      </c>
      <c r="G3" s="1" t="e">
        <f>SUM('1'!#REF!)</f>
        <v>#REF!</v>
      </c>
      <c r="H3" t="s">
        <v>28</v>
      </c>
      <c r="I3" s="10">
        <f>IF(ISERROR(D3/D26),0,(D3/D26))</f>
        <v>0</v>
      </c>
      <c r="J3" t="s">
        <v>29</v>
      </c>
    </row>
    <row r="5" spans="1:10" x14ac:dyDescent="0.25">
      <c r="A5" t="s">
        <v>7</v>
      </c>
      <c r="B5" t="s">
        <v>8</v>
      </c>
      <c r="C5" t="s">
        <v>10</v>
      </c>
      <c r="D5" s="1" t="e">
        <f>SUM('1'!#REF!)</f>
        <v>#REF!</v>
      </c>
      <c r="E5" t="s">
        <v>12</v>
      </c>
      <c r="G5" s="1" t="e">
        <f>SUM('1'!#REF!)</f>
        <v>#REF!</v>
      </c>
    </row>
    <row r="7" spans="1:10" x14ac:dyDescent="0.25">
      <c r="D7" s="5" t="s">
        <v>3</v>
      </c>
      <c r="E7" s="5" t="s">
        <v>4</v>
      </c>
      <c r="F7" s="5" t="s">
        <v>5</v>
      </c>
      <c r="G7" s="5"/>
      <c r="H7" s="5" t="s">
        <v>6</v>
      </c>
    </row>
    <row r="8" spans="1:10" x14ac:dyDescent="0.25">
      <c r="C8" s="5" t="s">
        <v>13</v>
      </c>
      <c r="D8" s="8" t="e">
        <f>COUNTIF('1'!#REF!,Récap!C8)</f>
        <v>#REF!</v>
      </c>
      <c r="E8" s="9"/>
      <c r="F8" s="9"/>
      <c r="G8" s="9"/>
      <c r="H8" s="9" t="e">
        <f>SUM(D8:G8)</f>
        <v>#REF!</v>
      </c>
    </row>
    <row r="9" spans="1:10" x14ac:dyDescent="0.25">
      <c r="C9" s="5" t="s">
        <v>14</v>
      </c>
      <c r="D9" s="8" t="e">
        <f>COUNTIF('1'!#REF!,Récap!C9)</f>
        <v>#REF!</v>
      </c>
      <c r="E9" s="6"/>
      <c r="F9" s="6"/>
      <c r="G9" s="6"/>
      <c r="H9" s="6" t="e">
        <f t="shared" ref="H9:H25" si="0">SUM(D9:G9)</f>
        <v>#REF!</v>
      </c>
    </row>
    <row r="10" spans="1:10" x14ac:dyDescent="0.25">
      <c r="C10" s="5" t="s">
        <v>15</v>
      </c>
      <c r="D10" s="8" t="e">
        <f>COUNTIF('1'!#REF!,Récap!C10)</f>
        <v>#REF!</v>
      </c>
      <c r="E10" s="6"/>
      <c r="F10" s="6"/>
      <c r="G10" s="6"/>
      <c r="H10" s="6" t="e">
        <f t="shared" si="0"/>
        <v>#REF!</v>
      </c>
    </row>
    <row r="11" spans="1:10" x14ac:dyDescent="0.25">
      <c r="C11" s="5" t="s">
        <v>16</v>
      </c>
      <c r="D11" s="8" t="e">
        <f>COUNTIF('1'!#REF!,Récap!C11)</f>
        <v>#REF!</v>
      </c>
      <c r="E11" s="6"/>
      <c r="F11" s="6"/>
      <c r="G11" s="6"/>
      <c r="H11" s="6" t="e">
        <f t="shared" si="0"/>
        <v>#REF!</v>
      </c>
    </row>
    <row r="12" spans="1:10" x14ac:dyDescent="0.25">
      <c r="C12" s="5" t="s">
        <v>17</v>
      </c>
      <c r="D12" s="8" t="e">
        <f>COUNTIF('1'!#REF!,Récap!C12)</f>
        <v>#REF!</v>
      </c>
      <c r="E12" s="6"/>
      <c r="F12" s="6"/>
      <c r="G12" s="6"/>
      <c r="H12" s="6" t="e">
        <f t="shared" si="0"/>
        <v>#REF!</v>
      </c>
    </row>
    <row r="13" spans="1:10" x14ac:dyDescent="0.25">
      <c r="C13" s="5" t="s">
        <v>18</v>
      </c>
      <c r="D13" s="8" t="e">
        <f>COUNTIF('1'!#REF!,Récap!C13)</f>
        <v>#REF!</v>
      </c>
      <c r="E13" s="6"/>
      <c r="F13" s="6"/>
      <c r="G13" s="6"/>
      <c r="H13" s="6" t="e">
        <f t="shared" si="0"/>
        <v>#REF!</v>
      </c>
    </row>
    <row r="14" spans="1:10" x14ac:dyDescent="0.25">
      <c r="C14" s="5" t="s">
        <v>1</v>
      </c>
      <c r="D14" s="8" t="e">
        <f>COUNTIF('1'!#REF!,Récap!C14)</f>
        <v>#REF!</v>
      </c>
      <c r="E14" s="6"/>
      <c r="F14" s="6"/>
      <c r="G14" s="6"/>
      <c r="H14" s="6" t="e">
        <f t="shared" si="0"/>
        <v>#REF!</v>
      </c>
    </row>
    <row r="15" spans="1:10" x14ac:dyDescent="0.25">
      <c r="C15" s="5" t="s">
        <v>19</v>
      </c>
      <c r="D15" s="8" t="e">
        <f>COUNTIF('1'!#REF!,Récap!C15)</f>
        <v>#REF!</v>
      </c>
      <c r="E15" s="6"/>
      <c r="F15" s="6"/>
      <c r="G15" s="6"/>
      <c r="H15" s="6" t="e">
        <f t="shared" si="0"/>
        <v>#REF!</v>
      </c>
    </row>
    <row r="16" spans="1:10" x14ac:dyDescent="0.25">
      <c r="C16" s="5" t="s">
        <v>20</v>
      </c>
      <c r="D16" s="8" t="e">
        <f>COUNTIF('1'!#REF!,Récap!C16)</f>
        <v>#REF!</v>
      </c>
      <c r="E16" s="6"/>
      <c r="F16" s="6"/>
      <c r="G16" s="6"/>
      <c r="H16" s="6" t="e">
        <f t="shared" si="0"/>
        <v>#REF!</v>
      </c>
    </row>
    <row r="17" spans="1:8" x14ac:dyDescent="0.25">
      <c r="C17" s="5" t="s">
        <v>21</v>
      </c>
      <c r="D17" s="8" t="e">
        <f>COUNTIF('1'!#REF!,Récap!C17)</f>
        <v>#REF!</v>
      </c>
      <c r="E17" s="6"/>
      <c r="F17" s="6"/>
      <c r="G17" s="6"/>
      <c r="H17" s="6" t="e">
        <f t="shared" si="0"/>
        <v>#REF!</v>
      </c>
    </row>
    <row r="18" spans="1:8" x14ac:dyDescent="0.25">
      <c r="C18" s="5" t="s">
        <v>22</v>
      </c>
      <c r="D18" s="8" t="e">
        <f>COUNTIF('1'!#REF!,Récap!C18)</f>
        <v>#REF!</v>
      </c>
      <c r="E18" s="6"/>
      <c r="F18" s="6"/>
      <c r="G18" s="6"/>
      <c r="H18" s="6" t="e">
        <f t="shared" si="0"/>
        <v>#REF!</v>
      </c>
    </row>
    <row r="19" spans="1:8" x14ac:dyDescent="0.25">
      <c r="C19" s="5" t="s">
        <v>23</v>
      </c>
      <c r="D19" s="8" t="e">
        <f>COUNTIF('1'!#REF!,Récap!C19)</f>
        <v>#REF!</v>
      </c>
      <c r="E19" s="6"/>
      <c r="F19" s="6"/>
      <c r="G19" s="6"/>
      <c r="H19" s="6" t="e">
        <f t="shared" si="0"/>
        <v>#REF!</v>
      </c>
    </row>
    <row r="20" spans="1:8" x14ac:dyDescent="0.25">
      <c r="C20" s="5" t="s">
        <v>0</v>
      </c>
      <c r="D20" s="8" t="e">
        <f>COUNTIF('1'!#REF!,Récap!C20)</f>
        <v>#REF!</v>
      </c>
      <c r="E20" s="6"/>
      <c r="F20" s="6"/>
      <c r="G20" s="6"/>
      <c r="H20" s="6" t="e">
        <f t="shared" si="0"/>
        <v>#REF!</v>
      </c>
    </row>
    <row r="21" spans="1:8" x14ac:dyDescent="0.25">
      <c r="C21" s="5" t="s">
        <v>24</v>
      </c>
      <c r="D21" s="8" t="e">
        <f>COUNTIF('1'!#REF!,Récap!C21)</f>
        <v>#REF!</v>
      </c>
      <c r="E21" s="6"/>
      <c r="F21" s="6"/>
      <c r="G21" s="6"/>
      <c r="H21" s="6" t="e">
        <f t="shared" si="0"/>
        <v>#REF!</v>
      </c>
    </row>
    <row r="22" spans="1:8" x14ac:dyDescent="0.25">
      <c r="C22" s="5" t="s">
        <v>25</v>
      </c>
      <c r="D22" s="8" t="e">
        <f>COUNTIF('1'!#REF!,Récap!C22)</f>
        <v>#REF!</v>
      </c>
      <c r="E22" s="6"/>
      <c r="F22" s="6"/>
      <c r="G22" s="6"/>
      <c r="H22" s="6" t="e">
        <f t="shared" si="0"/>
        <v>#REF!</v>
      </c>
    </row>
    <row r="23" spans="1:8" x14ac:dyDescent="0.25">
      <c r="C23" s="5" t="s">
        <v>26</v>
      </c>
      <c r="D23" s="8" t="e">
        <f>COUNTIF('1'!#REF!,Récap!C23)</f>
        <v>#REF!</v>
      </c>
      <c r="E23" s="6"/>
      <c r="F23" s="6"/>
      <c r="G23" s="6"/>
      <c r="H23" s="6" t="e">
        <f t="shared" si="0"/>
        <v>#REF!</v>
      </c>
    </row>
    <row r="24" spans="1:8" x14ac:dyDescent="0.25">
      <c r="C24" s="5" t="s">
        <v>27</v>
      </c>
      <c r="D24" s="8" t="e">
        <f>COUNTIF('1'!#REF!,Récap!C24)</f>
        <v>#REF!</v>
      </c>
      <c r="E24" s="6"/>
      <c r="F24" s="6"/>
      <c r="G24" s="6"/>
      <c r="H24" s="6" t="e">
        <f t="shared" si="0"/>
        <v>#REF!</v>
      </c>
    </row>
    <row r="25" spans="1:8" x14ac:dyDescent="0.25">
      <c r="C25" s="6"/>
      <c r="D25" s="8" t="e">
        <f>COUNTIF('1'!#REF!,Récap!C25)</f>
        <v>#REF!</v>
      </c>
      <c r="E25" s="6"/>
      <c r="F25" s="6"/>
      <c r="G25" s="6"/>
      <c r="H25" s="6" t="e">
        <f t="shared" si="0"/>
        <v>#REF!</v>
      </c>
    </row>
    <row r="26" spans="1:8" x14ac:dyDescent="0.25">
      <c r="C26" s="5"/>
      <c r="D26" s="7" t="e">
        <f>SUM(D8:D25)</f>
        <v>#REF!</v>
      </c>
      <c r="E26" s="6">
        <f>SUM(E8:E25)</f>
        <v>0</v>
      </c>
      <c r="F26" s="6">
        <f>SUM(F8:F25)</f>
        <v>0</v>
      </c>
      <c r="G26" s="6">
        <f>SUM(G8:G25)</f>
        <v>0</v>
      </c>
      <c r="H26" s="6" t="e">
        <f>SUM(H8:H25)</f>
        <v>#REF!</v>
      </c>
    </row>
    <row r="28" spans="1:8" x14ac:dyDescent="0.25">
      <c r="A28" t="s">
        <v>7</v>
      </c>
      <c r="B28" t="s">
        <v>30</v>
      </c>
      <c r="C28" s="1" t="s">
        <v>31</v>
      </c>
      <c r="D28" s="1" t="s">
        <v>33</v>
      </c>
      <c r="E28" s="1" t="e">
        <f>SUM('1'!#REF!)</f>
        <v>#REF!</v>
      </c>
      <c r="F28" s="1" t="s">
        <v>34</v>
      </c>
      <c r="G28" s="10">
        <f>IF(ISERROR(E28/D26),0,(E28/D26))</f>
        <v>0</v>
      </c>
      <c r="H28" s="1" t="s">
        <v>29</v>
      </c>
    </row>
    <row r="29" spans="1:8" x14ac:dyDescent="0.25">
      <c r="A29" t="s">
        <v>7</v>
      </c>
      <c r="B29" t="s">
        <v>30</v>
      </c>
      <c r="C29" s="1" t="s">
        <v>32</v>
      </c>
      <c r="D29" s="1" t="s">
        <v>33</v>
      </c>
      <c r="E29" s="1" t="e">
        <f>SUM('1'!#REF!)</f>
        <v>#REF!</v>
      </c>
      <c r="F29" s="1" t="s">
        <v>34</v>
      </c>
      <c r="G29" s="10">
        <f>IF(ISERROR(E29/D26),0,(E29/D26))</f>
        <v>0</v>
      </c>
      <c r="H29" s="1" t="s">
        <v>35</v>
      </c>
    </row>
  </sheetData>
  <pageMargins left="0.78740157499999996" right="0.78740157499999996" top="0.98425196900000012" bottom="0.98425196900000012" header="0.49212598450000006" footer="0.4921259845000000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1</vt:lpstr>
      <vt:lpstr>Récap</vt:lpstr>
      <vt:lpstr>'1'!Impression_des_titres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DANCHOT</dc:creator>
  <cp:lastModifiedBy>daloa72</cp:lastModifiedBy>
  <dcterms:created xsi:type="dcterms:W3CDTF">2015-04-01T15:14:47Z</dcterms:created>
  <dcterms:modified xsi:type="dcterms:W3CDTF">2015-05-07T16:28:51Z</dcterms:modified>
</cp:coreProperties>
</file>