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 codeName="{B7FE6334-C1A2-E50D-BD3D-5F4D41BBC2E3}"/>
  <workbookPr showInkAnnotation="0" codeName="ThisWorkbook" autoCompressPictures="0"/>
  <bookViews>
    <workbookView xWindow="-980" yWindow="-20200" windowWidth="25920" windowHeight="19440" tabRatio="541"/>
  </bookViews>
  <sheets>
    <sheet name="PADD" sheetId="50" r:id="rId1"/>
    <sheet name="Charges Directes" sheetId="62" r:id="rId2"/>
    <sheet name="Prod P.A.D" sheetId="2" state="hidden" r:id="rId3"/>
  </sheets>
  <definedNames>
    <definedName name="ChComm">#REF!</definedName>
    <definedName name="ChComm1">#REF!</definedName>
    <definedName name="ChComm2">#REF!</definedName>
    <definedName name="ComAffi">#REF!</definedName>
    <definedName name="ComAffi1">#REF!</definedName>
    <definedName name="ComPlak">#REF!</definedName>
    <definedName name="ComPlak1">#REF!</definedName>
    <definedName name="ComPlak2">#REF!</definedName>
    <definedName name="MassSal">#REF!</definedName>
    <definedName name="MassSal1">#REF!</definedName>
    <definedName name="MassSal2">#REF!</definedName>
    <definedName name="Subv">#REF!</definedName>
    <definedName name="Subv1">#REF!</definedName>
    <definedName name="Subv2">#REF!</definedName>
  </definedNames>
  <calcPr calcId="140001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1" i="50" l="1"/>
  <c r="AR52" i="62"/>
  <c r="AM52" i="62"/>
  <c r="AH52" i="62"/>
  <c r="AR36" i="62"/>
  <c r="AM36" i="62"/>
  <c r="AH36" i="62"/>
  <c r="AR34" i="62"/>
  <c r="AM34" i="62"/>
  <c r="AH34" i="62"/>
  <c r="AR18" i="62"/>
  <c r="AM18" i="62"/>
  <c r="AH18" i="62"/>
  <c r="AC52" i="62"/>
  <c r="AC36" i="62"/>
  <c r="AC34" i="62"/>
  <c r="AC18" i="62"/>
  <c r="X52" i="62"/>
  <c r="X36" i="62"/>
  <c r="X34" i="62"/>
  <c r="X18" i="62"/>
  <c r="S52" i="62"/>
  <c r="S36" i="62"/>
  <c r="S34" i="62"/>
  <c r="S18" i="62"/>
  <c r="D18" i="62"/>
  <c r="D30" i="50"/>
  <c r="D29" i="50"/>
  <c r="D28" i="50"/>
  <c r="D27" i="50"/>
  <c r="D26" i="50"/>
  <c r="D25" i="50"/>
  <c r="D24" i="50"/>
  <c r="D23" i="50"/>
  <c r="D22" i="50"/>
  <c r="D21" i="50"/>
  <c r="D20" i="50"/>
  <c r="D19" i="50"/>
  <c r="D18" i="50"/>
  <c r="D17" i="50"/>
  <c r="D16" i="50"/>
  <c r="D15" i="50"/>
  <c r="D14" i="50"/>
  <c r="D13" i="50"/>
  <c r="D99" i="50"/>
  <c r="D98" i="50"/>
  <c r="D97" i="50"/>
  <c r="D96" i="50"/>
  <c r="D95" i="50"/>
  <c r="D94" i="50"/>
  <c r="D93" i="50"/>
  <c r="D92" i="50"/>
  <c r="D91" i="50"/>
  <c r="D90" i="50"/>
  <c r="D89" i="50"/>
  <c r="D88" i="50"/>
  <c r="D87" i="50"/>
  <c r="D86" i="50"/>
  <c r="D85" i="50"/>
  <c r="D84" i="50"/>
  <c r="D83" i="50"/>
  <c r="D82" i="50"/>
  <c r="D81" i="50"/>
  <c r="D80" i="50"/>
  <c r="D79" i="50"/>
  <c r="D78" i="50"/>
  <c r="D77" i="50"/>
  <c r="D76" i="50"/>
  <c r="D75" i="50"/>
  <c r="D74" i="50"/>
  <c r="D73" i="50"/>
  <c r="D72" i="50"/>
  <c r="D71" i="50"/>
  <c r="D70" i="50"/>
  <c r="D69" i="50"/>
  <c r="D68" i="50"/>
  <c r="D67" i="50"/>
  <c r="D66" i="50"/>
  <c r="D65" i="50"/>
  <c r="D64" i="50"/>
  <c r="D63" i="50"/>
  <c r="D62" i="50"/>
  <c r="D61" i="50"/>
  <c r="D60" i="50"/>
  <c r="D59" i="50"/>
  <c r="D58" i="50"/>
  <c r="D57" i="50"/>
  <c r="D56" i="50"/>
  <c r="D55" i="50"/>
  <c r="D54" i="50"/>
  <c r="D53" i="50"/>
  <c r="D52" i="50"/>
  <c r="D51" i="50"/>
  <c r="D50" i="50"/>
  <c r="D49" i="50"/>
  <c r="D48" i="50"/>
  <c r="D47" i="50"/>
  <c r="D46" i="50"/>
  <c r="D45" i="50"/>
  <c r="D44" i="50"/>
  <c r="D43" i="50"/>
  <c r="D42" i="50"/>
  <c r="D41" i="50"/>
  <c r="D40" i="50"/>
  <c r="D39" i="50"/>
  <c r="D38" i="50"/>
  <c r="D37" i="50"/>
  <c r="D36" i="50"/>
  <c r="D35" i="50"/>
  <c r="D34" i="50"/>
  <c r="D33" i="50"/>
  <c r="D32" i="50"/>
  <c r="N52" i="62"/>
  <c r="N36" i="62"/>
  <c r="N34" i="62"/>
  <c r="N18" i="62"/>
  <c r="D36" i="62"/>
  <c r="I36" i="62"/>
  <c r="I52" i="62"/>
  <c r="I34" i="62"/>
  <c r="I18" i="62"/>
  <c r="H82" i="50"/>
  <c r="D102" i="50"/>
  <c r="D108" i="50"/>
  <c r="D117" i="50"/>
  <c r="D52" i="62"/>
  <c r="D34" i="62"/>
  <c r="H88" i="50"/>
  <c r="D123" i="50"/>
  <c r="D12" i="50"/>
  <c r="D8" i="50"/>
  <c r="H8" i="50"/>
  <c r="H21" i="50"/>
  <c r="H38" i="50"/>
  <c r="D120" i="50"/>
  <c r="N92" i="2"/>
  <c r="K157" i="2"/>
  <c r="L74" i="2"/>
  <c r="K74" i="2"/>
  <c r="V74" i="2"/>
  <c r="U74" i="2"/>
  <c r="G5" i="2"/>
  <c r="C6" i="2"/>
  <c r="L73" i="2"/>
  <c r="K73" i="2"/>
  <c r="V73" i="2"/>
  <c r="U73" i="2"/>
  <c r="G4" i="2"/>
  <c r="G3" i="2"/>
  <c r="K149" i="2"/>
  <c r="K150" i="2"/>
  <c r="K151" i="2"/>
  <c r="K152" i="2"/>
  <c r="K153" i="2"/>
  <c r="K154" i="2"/>
  <c r="K155" i="2"/>
  <c r="K156" i="2"/>
  <c r="K158" i="2"/>
  <c r="U149" i="2"/>
  <c r="U150" i="2"/>
  <c r="U151" i="2"/>
  <c r="U152" i="2"/>
  <c r="U153" i="2"/>
  <c r="U154" i="2"/>
  <c r="U155" i="2"/>
  <c r="U156" i="2"/>
  <c r="U157" i="2"/>
  <c r="U158" i="2"/>
  <c r="G103" i="2"/>
  <c r="O36" i="2"/>
  <c r="O48" i="2"/>
  <c r="C99" i="2"/>
  <c r="C100" i="2"/>
  <c r="C90" i="2"/>
  <c r="C95" i="2"/>
  <c r="C97" i="2"/>
  <c r="C88" i="2"/>
  <c r="C78" i="2"/>
  <c r="C80" i="2"/>
  <c r="C86" i="2"/>
  <c r="C44" i="2"/>
  <c r="C45" i="2"/>
  <c r="C49" i="2"/>
  <c r="C84" i="2"/>
  <c r="C85" i="2"/>
  <c r="C87" i="2"/>
  <c r="C89" i="2"/>
  <c r="C91" i="2"/>
  <c r="C92" i="2"/>
  <c r="C93" i="2"/>
  <c r="C94" i="2"/>
  <c r="C96" i="2"/>
  <c r="C98" i="2"/>
  <c r="C101" i="2"/>
  <c r="C102" i="2"/>
  <c r="C11" i="2"/>
  <c r="C77" i="2"/>
  <c r="C79" i="2"/>
  <c r="C81" i="2"/>
  <c r="G8" i="2"/>
  <c r="O37" i="2"/>
  <c r="O38" i="2"/>
  <c r="O39" i="2"/>
  <c r="O40" i="2"/>
  <c r="O41" i="2"/>
  <c r="O42" i="2"/>
  <c r="O43" i="2"/>
  <c r="O44" i="2"/>
  <c r="O45" i="2"/>
  <c r="O46" i="2"/>
  <c r="O47" i="2"/>
  <c r="Y48" i="2"/>
  <c r="P53" i="2"/>
  <c r="O53" i="2"/>
  <c r="P59" i="2"/>
  <c r="O59" i="2"/>
  <c r="Z53" i="2"/>
  <c r="Y53" i="2"/>
  <c r="Z59" i="2"/>
  <c r="Y59" i="2"/>
  <c r="G42" i="2"/>
  <c r="P83" i="2"/>
  <c r="O83" i="2"/>
  <c r="P97" i="2"/>
  <c r="O97" i="2"/>
  <c r="Z83" i="2"/>
  <c r="Y83" i="2"/>
  <c r="Z97" i="2"/>
  <c r="Y97" i="2"/>
  <c r="G43" i="2"/>
  <c r="P93" i="2"/>
  <c r="O93" i="2"/>
  <c r="Z93" i="2"/>
  <c r="Y93" i="2"/>
  <c r="G44" i="2"/>
  <c r="P65" i="2"/>
  <c r="O65" i="2"/>
  <c r="P72" i="2"/>
  <c r="O72" i="2"/>
  <c r="Z65" i="2"/>
  <c r="Y65" i="2"/>
  <c r="Z72" i="2"/>
  <c r="Y72" i="2"/>
  <c r="P79" i="2"/>
  <c r="O79" i="2"/>
  <c r="Z79" i="2"/>
  <c r="Y79" i="2"/>
  <c r="G45" i="2"/>
  <c r="P101" i="2"/>
  <c r="O101" i="2"/>
  <c r="Z101" i="2"/>
  <c r="Y101" i="2"/>
  <c r="G46" i="2"/>
  <c r="P54" i="2"/>
  <c r="O54" i="2"/>
  <c r="Z54" i="2"/>
  <c r="Y54" i="2"/>
  <c r="P60" i="2"/>
  <c r="O60" i="2"/>
  <c r="Z60" i="2"/>
  <c r="Y60" i="2"/>
  <c r="P85" i="2"/>
  <c r="O85" i="2"/>
  <c r="Z85" i="2"/>
  <c r="Y85" i="2"/>
  <c r="P102" i="2"/>
  <c r="O102" i="2"/>
  <c r="Z102" i="2"/>
  <c r="Y102" i="2"/>
  <c r="G69" i="2"/>
  <c r="P55" i="2"/>
  <c r="O55" i="2"/>
  <c r="P61" i="2"/>
  <c r="O61" i="2"/>
  <c r="Z55" i="2"/>
  <c r="Y55" i="2"/>
  <c r="Z61" i="2"/>
  <c r="Y61" i="2"/>
  <c r="G68" i="2"/>
  <c r="P66" i="2"/>
  <c r="O66" i="2"/>
  <c r="P67" i="2"/>
  <c r="O67" i="2"/>
  <c r="P68" i="2"/>
  <c r="O68" i="2"/>
  <c r="P73" i="2"/>
  <c r="O73" i="2"/>
  <c r="P75" i="2"/>
  <c r="O75" i="2"/>
  <c r="P74" i="2"/>
  <c r="O74" i="2"/>
  <c r="Z66" i="2"/>
  <c r="Y66" i="2"/>
  <c r="Z67" i="2"/>
  <c r="Y67" i="2"/>
  <c r="Z68" i="2"/>
  <c r="Y68" i="2"/>
  <c r="Z73" i="2"/>
  <c r="Y73" i="2"/>
  <c r="Z74" i="2"/>
  <c r="Y74" i="2"/>
  <c r="Z75" i="2"/>
  <c r="Y75" i="2"/>
  <c r="G67" i="2"/>
  <c r="G93" i="2"/>
  <c r="K48" i="2"/>
  <c r="G150" i="2"/>
  <c r="G143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G9" i="2"/>
  <c r="G85" i="2"/>
  <c r="G86" i="2"/>
  <c r="G83" i="2"/>
  <c r="C46" i="2"/>
  <c r="C47" i="2"/>
  <c r="C48" i="2"/>
  <c r="L149" i="2"/>
  <c r="L150" i="2"/>
  <c r="L151" i="2"/>
  <c r="L152" i="2"/>
  <c r="L153" i="2"/>
  <c r="L154" i="2"/>
  <c r="L155" i="2"/>
  <c r="L156" i="2"/>
  <c r="L157" i="2"/>
  <c r="L158" i="2"/>
  <c r="C107" i="2"/>
  <c r="C76" i="2"/>
  <c r="C75" i="2"/>
  <c r="C74" i="2"/>
  <c r="C72" i="2"/>
  <c r="C73" i="2"/>
  <c r="C36" i="2"/>
  <c r="C37" i="2"/>
  <c r="C38" i="2"/>
  <c r="C39" i="2"/>
  <c r="C40" i="2"/>
  <c r="C41" i="2"/>
  <c r="C42" i="2"/>
  <c r="C43" i="2"/>
  <c r="C50" i="2"/>
  <c r="C51" i="2"/>
  <c r="C53" i="2"/>
  <c r="C55" i="2"/>
  <c r="C56" i="2"/>
  <c r="C57" i="2"/>
  <c r="C58" i="2"/>
  <c r="C59" i="2"/>
  <c r="C60" i="2"/>
  <c r="C61" i="2"/>
  <c r="C63" i="2"/>
  <c r="C64" i="2"/>
  <c r="C65" i="2"/>
  <c r="C66" i="2"/>
  <c r="C67" i="2"/>
  <c r="C68" i="2"/>
  <c r="C69" i="2"/>
  <c r="C70" i="2"/>
  <c r="C52" i="2"/>
  <c r="C82" i="2"/>
  <c r="C83" i="2"/>
  <c r="L57" i="2"/>
  <c r="K57" i="2"/>
  <c r="V57" i="2"/>
  <c r="U57" i="2"/>
  <c r="L59" i="2"/>
  <c r="K59" i="2"/>
  <c r="V59" i="2"/>
  <c r="U59" i="2"/>
  <c r="G23" i="2"/>
  <c r="L75" i="2"/>
  <c r="K75" i="2"/>
  <c r="V75" i="2"/>
  <c r="U75" i="2"/>
  <c r="G32" i="2"/>
  <c r="G50" i="2"/>
  <c r="G51" i="2"/>
  <c r="G54" i="2"/>
  <c r="L66" i="2"/>
  <c r="K66" i="2"/>
  <c r="V66" i="2"/>
  <c r="U66" i="2"/>
  <c r="G56" i="2"/>
  <c r="L64" i="2"/>
  <c r="K64" i="2"/>
  <c r="V64" i="2"/>
  <c r="U64" i="2"/>
  <c r="G58" i="2"/>
  <c r="L103" i="2"/>
  <c r="K103" i="2"/>
  <c r="V103" i="2"/>
  <c r="U103" i="2"/>
  <c r="G79" i="2"/>
  <c r="P115" i="2"/>
  <c r="L51" i="2"/>
  <c r="V104" i="2"/>
  <c r="V105" i="2"/>
  <c r="T104" i="2"/>
  <c r="T105" i="2"/>
  <c r="V98" i="2"/>
  <c r="V99" i="2"/>
  <c r="V100" i="2"/>
  <c r="V101" i="2"/>
  <c r="U98" i="2"/>
  <c r="U99" i="2"/>
  <c r="U100" i="2"/>
  <c r="U101" i="2"/>
  <c r="T98" i="2"/>
  <c r="T99" i="2"/>
  <c r="T100" i="2"/>
  <c r="T101" i="2"/>
  <c r="V91" i="2"/>
  <c r="V92" i="2"/>
  <c r="V93" i="2"/>
  <c r="V94" i="2"/>
  <c r="U92" i="2"/>
  <c r="U94" i="2"/>
  <c r="T91" i="2"/>
  <c r="T92" i="2"/>
  <c r="T93" i="2"/>
  <c r="T94" i="2"/>
  <c r="V52" i="2"/>
  <c r="V53" i="2"/>
  <c r="V54" i="2"/>
  <c r="V55" i="2"/>
  <c r="V56" i="2"/>
  <c r="U52" i="2"/>
  <c r="U53" i="2"/>
  <c r="U54" i="2"/>
  <c r="U55" i="2"/>
  <c r="T52" i="2"/>
  <c r="T53" i="2"/>
  <c r="T54" i="2"/>
  <c r="T55" i="2"/>
  <c r="T56" i="2"/>
  <c r="L52" i="2"/>
  <c r="L53" i="2"/>
  <c r="L54" i="2"/>
  <c r="L55" i="2"/>
  <c r="L56" i="2"/>
  <c r="K52" i="2"/>
  <c r="K53" i="2"/>
  <c r="K54" i="2"/>
  <c r="K55" i="2"/>
  <c r="J56" i="2"/>
  <c r="J52" i="2"/>
  <c r="J53" i="2"/>
  <c r="J54" i="2"/>
  <c r="J55" i="2"/>
  <c r="L104" i="2"/>
  <c r="L105" i="2"/>
  <c r="J104" i="2"/>
  <c r="J105" i="2"/>
  <c r="L98" i="2"/>
  <c r="L99" i="2"/>
  <c r="L100" i="2"/>
  <c r="L101" i="2"/>
  <c r="K98" i="2"/>
  <c r="K99" i="2"/>
  <c r="K100" i="2"/>
  <c r="K101" i="2"/>
  <c r="J98" i="2"/>
  <c r="J99" i="2"/>
  <c r="J100" i="2"/>
  <c r="J101" i="2"/>
  <c r="L91" i="2"/>
  <c r="L92" i="2"/>
  <c r="K92" i="2"/>
  <c r="L93" i="2"/>
  <c r="L94" i="2"/>
  <c r="K94" i="2"/>
  <c r="L95" i="2"/>
  <c r="K95" i="2"/>
  <c r="J91" i="2"/>
  <c r="J92" i="2"/>
  <c r="J93" i="2"/>
  <c r="J94" i="2"/>
  <c r="Z103" i="2"/>
  <c r="Y103" i="2"/>
  <c r="Z100" i="2"/>
  <c r="Y100" i="2"/>
  <c r="Z98" i="2"/>
  <c r="Y98" i="2"/>
  <c r="Z96" i="2"/>
  <c r="Y96" i="2"/>
  <c r="Z94" i="2"/>
  <c r="Y94" i="2"/>
  <c r="Z92" i="2"/>
  <c r="Y92" i="2"/>
  <c r="Z89" i="2"/>
  <c r="Z90" i="2"/>
  <c r="Z88" i="2"/>
  <c r="Z84" i="2"/>
  <c r="Y84" i="2"/>
  <c r="Z86" i="2"/>
  <c r="Y86" i="2"/>
  <c r="Z82" i="2"/>
  <c r="Y82" i="2"/>
  <c r="Z80" i="2"/>
  <c r="Y80" i="2"/>
  <c r="Z78" i="2"/>
  <c r="Y78" i="2"/>
  <c r="Z76" i="2"/>
  <c r="Y76" i="2"/>
  <c r="Z71" i="2"/>
  <c r="Y71" i="2"/>
  <c r="Z69" i="2"/>
  <c r="Y69" i="2"/>
  <c r="Z64" i="2"/>
  <c r="Y64" i="2"/>
  <c r="Z62" i="2"/>
  <c r="Y62" i="2"/>
  <c r="Z58" i="2"/>
  <c r="Y58" i="2"/>
  <c r="Z56" i="2"/>
  <c r="Y56" i="2"/>
  <c r="Z52" i="2"/>
  <c r="Y52" i="2"/>
  <c r="P103" i="2"/>
  <c r="O103" i="2"/>
  <c r="P100" i="2"/>
  <c r="O100" i="2"/>
  <c r="P98" i="2"/>
  <c r="O98" i="2"/>
  <c r="P96" i="2"/>
  <c r="O96" i="2"/>
  <c r="P94" i="2"/>
  <c r="O94" i="2"/>
  <c r="P92" i="2"/>
  <c r="O92" i="2"/>
  <c r="P89" i="2"/>
  <c r="P90" i="2"/>
  <c r="P88" i="2"/>
  <c r="P84" i="2"/>
  <c r="O84" i="2"/>
  <c r="P86" i="2"/>
  <c r="O86" i="2"/>
  <c r="P82" i="2"/>
  <c r="O82" i="2"/>
  <c r="P80" i="2"/>
  <c r="O80" i="2"/>
  <c r="P78" i="2"/>
  <c r="O78" i="2"/>
  <c r="P76" i="2"/>
  <c r="O76" i="2"/>
  <c r="P71" i="2"/>
  <c r="O71" i="2"/>
  <c r="P69" i="2"/>
  <c r="O69" i="2"/>
  <c r="P64" i="2"/>
  <c r="O64" i="2"/>
  <c r="P62" i="2"/>
  <c r="O62" i="2"/>
  <c r="P58" i="2"/>
  <c r="O58" i="2"/>
  <c r="P56" i="2"/>
  <c r="O56" i="2"/>
  <c r="P52" i="2"/>
  <c r="O52" i="2"/>
  <c r="Z57" i="2"/>
  <c r="Z63" i="2"/>
  <c r="Z70" i="2"/>
  <c r="Z77" i="2"/>
  <c r="Z81" i="2"/>
  <c r="Z87" i="2"/>
  <c r="Z91" i="2"/>
  <c r="Z95" i="2"/>
  <c r="Z99" i="2"/>
  <c r="Z51" i="2"/>
  <c r="P57" i="2"/>
  <c r="P63" i="2"/>
  <c r="P70" i="2"/>
  <c r="P77" i="2"/>
  <c r="P81" i="2"/>
  <c r="P87" i="2"/>
  <c r="P91" i="2"/>
  <c r="P95" i="2"/>
  <c r="P99" i="2"/>
  <c r="P51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N103" i="2"/>
  <c r="N102" i="2"/>
  <c r="N101" i="2"/>
  <c r="N100" i="2"/>
  <c r="N99" i="2"/>
  <c r="N98" i="2"/>
  <c r="N97" i="2"/>
  <c r="N96" i="2"/>
  <c r="N95" i="2"/>
  <c r="N94" i="2"/>
  <c r="N93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X115" i="2"/>
  <c r="Z115" i="2"/>
  <c r="X116" i="2"/>
  <c r="Z116" i="2"/>
  <c r="X117" i="2"/>
  <c r="Z117" i="2"/>
  <c r="Y117" i="2"/>
  <c r="X118" i="2"/>
  <c r="Z118" i="2"/>
  <c r="Y118" i="2"/>
  <c r="X119" i="2"/>
  <c r="Z119" i="2"/>
  <c r="Y119" i="2"/>
  <c r="X120" i="2"/>
  <c r="X121" i="2"/>
  <c r="X122" i="2"/>
  <c r="X123" i="2"/>
  <c r="Z124" i="2"/>
  <c r="X124" i="2"/>
  <c r="Z125" i="2"/>
  <c r="X125" i="2"/>
  <c r="X126" i="2"/>
  <c r="Z127" i="2"/>
  <c r="X127" i="2"/>
  <c r="X128" i="2"/>
  <c r="X129" i="2"/>
  <c r="X130" i="2"/>
  <c r="Z132" i="2"/>
  <c r="X133" i="2"/>
  <c r="X134" i="2"/>
  <c r="X135" i="2"/>
  <c r="X136" i="2"/>
  <c r="X137" i="2"/>
  <c r="Z138" i="2"/>
  <c r="X138" i="2"/>
  <c r="Z139" i="2"/>
  <c r="X139" i="2"/>
  <c r="X140" i="2"/>
  <c r="X142" i="2"/>
  <c r="X143" i="2"/>
  <c r="X144" i="2"/>
  <c r="N115" i="2"/>
  <c r="N116" i="2"/>
  <c r="N117" i="2"/>
  <c r="N118" i="2"/>
  <c r="N119" i="2"/>
  <c r="N120" i="2"/>
  <c r="N121" i="2"/>
  <c r="N122" i="2"/>
  <c r="N123" i="2"/>
  <c r="P124" i="2"/>
  <c r="N124" i="2"/>
  <c r="P125" i="2"/>
  <c r="N125" i="2"/>
  <c r="N126" i="2"/>
  <c r="P127" i="2"/>
  <c r="N127" i="2"/>
  <c r="N128" i="2"/>
  <c r="N129" i="2"/>
  <c r="N130" i="2"/>
  <c r="P132" i="2"/>
  <c r="N133" i="2"/>
  <c r="N134" i="2"/>
  <c r="N135" i="2"/>
  <c r="N136" i="2"/>
  <c r="N137" i="2"/>
  <c r="P138" i="2"/>
  <c r="N138" i="2"/>
  <c r="P139" i="2"/>
  <c r="N139" i="2"/>
  <c r="N140" i="2"/>
  <c r="N142" i="2"/>
  <c r="N143" i="2"/>
  <c r="N144" i="2"/>
  <c r="Z120" i="2"/>
  <c r="Y120" i="2"/>
  <c r="Z122" i="2"/>
  <c r="Y122" i="2"/>
  <c r="Z123" i="2"/>
  <c r="Y123" i="2"/>
  <c r="Y124" i="2"/>
  <c r="Y125" i="2"/>
  <c r="Z126" i="2"/>
  <c r="Y126" i="2"/>
  <c r="Y127" i="2"/>
  <c r="Z128" i="2"/>
  <c r="Y128" i="2"/>
  <c r="Z129" i="2"/>
  <c r="Z130" i="2"/>
  <c r="Y130" i="2"/>
  <c r="Z133" i="2"/>
  <c r="Y133" i="2"/>
  <c r="Z134" i="2"/>
  <c r="Y134" i="2"/>
  <c r="Z135" i="2"/>
  <c r="Y135" i="2"/>
  <c r="Z136" i="2"/>
  <c r="Y136" i="2"/>
  <c r="Z137" i="2"/>
  <c r="Y137" i="2"/>
  <c r="Y138" i="2"/>
  <c r="Y139" i="2"/>
  <c r="Z140" i="2"/>
  <c r="Z141" i="2"/>
  <c r="Z142" i="2"/>
  <c r="Y142" i="2"/>
  <c r="Z143" i="2"/>
  <c r="Y143" i="2"/>
  <c r="Z144" i="2"/>
  <c r="Y144" i="2"/>
  <c r="W117" i="2"/>
  <c r="W118" i="2"/>
  <c r="W119" i="2"/>
  <c r="W120" i="2"/>
  <c r="W122" i="2"/>
  <c r="W123" i="2"/>
  <c r="W124" i="2"/>
  <c r="W125" i="2"/>
  <c r="W126" i="2"/>
  <c r="W127" i="2"/>
  <c r="W128" i="2"/>
  <c r="W130" i="2"/>
  <c r="W131" i="2"/>
  <c r="W133" i="2"/>
  <c r="W134" i="2"/>
  <c r="W135" i="2"/>
  <c r="W136" i="2"/>
  <c r="W137" i="2"/>
  <c r="W138" i="2"/>
  <c r="W139" i="2"/>
  <c r="W141" i="2"/>
  <c r="W142" i="2"/>
  <c r="W143" i="2"/>
  <c r="W144" i="2"/>
  <c r="V117" i="2"/>
  <c r="V118" i="2"/>
  <c r="V119" i="2"/>
  <c r="V120" i="2"/>
  <c r="V122" i="2"/>
  <c r="V123" i="2"/>
  <c r="V124" i="2"/>
  <c r="V125" i="2"/>
  <c r="V126" i="2"/>
  <c r="V127" i="2"/>
  <c r="V128" i="2"/>
  <c r="V130" i="2"/>
  <c r="V133" i="2"/>
  <c r="V134" i="2"/>
  <c r="V135" i="2"/>
  <c r="V136" i="2"/>
  <c r="V137" i="2"/>
  <c r="V138" i="2"/>
  <c r="V139" i="2"/>
  <c r="V142" i="2"/>
  <c r="V143" i="2"/>
  <c r="V144" i="2"/>
  <c r="U117" i="2"/>
  <c r="U118" i="2"/>
  <c r="U119" i="2"/>
  <c r="U120" i="2"/>
  <c r="U122" i="2"/>
  <c r="U123" i="2"/>
  <c r="U124" i="2"/>
  <c r="U125" i="2"/>
  <c r="U126" i="2"/>
  <c r="U127" i="2"/>
  <c r="U128" i="2"/>
  <c r="U130" i="2"/>
  <c r="U133" i="2"/>
  <c r="U134" i="2"/>
  <c r="U135" i="2"/>
  <c r="U136" i="2"/>
  <c r="U137" i="2"/>
  <c r="U138" i="2"/>
  <c r="U139" i="2"/>
  <c r="U142" i="2"/>
  <c r="U143" i="2"/>
  <c r="U144" i="2"/>
  <c r="P117" i="2"/>
  <c r="K117" i="2"/>
  <c r="P118" i="2"/>
  <c r="K118" i="2"/>
  <c r="P119" i="2"/>
  <c r="K119" i="2"/>
  <c r="P120" i="2"/>
  <c r="K120" i="2"/>
  <c r="P122" i="2"/>
  <c r="K122" i="2"/>
  <c r="P123" i="2"/>
  <c r="K123" i="2"/>
  <c r="K124" i="2"/>
  <c r="K125" i="2"/>
  <c r="P126" i="2"/>
  <c r="K126" i="2"/>
  <c r="K127" i="2"/>
  <c r="P128" i="2"/>
  <c r="K128" i="2"/>
  <c r="P129" i="2"/>
  <c r="P130" i="2"/>
  <c r="K130" i="2"/>
  <c r="P133" i="2"/>
  <c r="K133" i="2"/>
  <c r="P134" i="2"/>
  <c r="K134" i="2"/>
  <c r="P135" i="2"/>
  <c r="K135" i="2"/>
  <c r="P136" i="2"/>
  <c r="K136" i="2"/>
  <c r="P137" i="2"/>
  <c r="K137" i="2"/>
  <c r="K138" i="2"/>
  <c r="K139" i="2"/>
  <c r="P140" i="2"/>
  <c r="P141" i="2"/>
  <c r="P142" i="2"/>
  <c r="K142" i="2"/>
  <c r="P143" i="2"/>
  <c r="K143" i="2"/>
  <c r="P144" i="2"/>
  <c r="K144" i="2"/>
  <c r="O117" i="2"/>
  <c r="O118" i="2"/>
  <c r="O119" i="2"/>
  <c r="O120" i="2"/>
  <c r="O122" i="2"/>
  <c r="O123" i="2"/>
  <c r="O124" i="2"/>
  <c r="O125" i="2"/>
  <c r="O126" i="2"/>
  <c r="O127" i="2"/>
  <c r="O128" i="2"/>
  <c r="O130" i="2"/>
  <c r="O133" i="2"/>
  <c r="O134" i="2"/>
  <c r="O135" i="2"/>
  <c r="O136" i="2"/>
  <c r="O137" i="2"/>
  <c r="O138" i="2"/>
  <c r="O139" i="2"/>
  <c r="O142" i="2"/>
  <c r="O143" i="2"/>
  <c r="O144" i="2"/>
  <c r="M117" i="2"/>
  <c r="M118" i="2"/>
  <c r="M119" i="2"/>
  <c r="M120" i="2"/>
  <c r="M122" i="2"/>
  <c r="M123" i="2"/>
  <c r="M124" i="2"/>
  <c r="M125" i="2"/>
  <c r="M126" i="2"/>
  <c r="M127" i="2"/>
  <c r="M128" i="2"/>
  <c r="M130" i="2"/>
  <c r="M131" i="2"/>
  <c r="M133" i="2"/>
  <c r="M134" i="2"/>
  <c r="M135" i="2"/>
  <c r="M136" i="2"/>
  <c r="M137" i="2"/>
  <c r="M138" i="2"/>
  <c r="M139" i="2"/>
  <c r="M141" i="2"/>
  <c r="M142" i="2"/>
  <c r="M143" i="2"/>
  <c r="M144" i="2"/>
  <c r="L117" i="2"/>
  <c r="L118" i="2"/>
  <c r="L119" i="2"/>
  <c r="L120" i="2"/>
  <c r="L122" i="2"/>
  <c r="L123" i="2"/>
  <c r="L124" i="2"/>
  <c r="L125" i="2"/>
  <c r="L126" i="2"/>
  <c r="L127" i="2"/>
  <c r="L128" i="2"/>
  <c r="L130" i="2"/>
  <c r="L133" i="2"/>
  <c r="L134" i="2"/>
  <c r="L135" i="2"/>
  <c r="L136" i="2"/>
  <c r="L137" i="2"/>
  <c r="L138" i="2"/>
  <c r="L139" i="2"/>
  <c r="L142" i="2"/>
  <c r="L143" i="2"/>
  <c r="L144" i="2"/>
  <c r="Z121" i="2"/>
  <c r="Z131" i="2"/>
  <c r="P116" i="2"/>
  <c r="P121" i="2"/>
  <c r="P131" i="2"/>
  <c r="L107" i="2"/>
  <c r="L68" i="2"/>
  <c r="V68" i="2"/>
  <c r="C3" i="2"/>
  <c r="C111" i="2"/>
  <c r="L71" i="2"/>
  <c r="V71" i="2"/>
  <c r="L69" i="2"/>
  <c r="V69" i="2"/>
  <c r="L70" i="2"/>
  <c r="V70" i="2"/>
  <c r="V51" i="2"/>
  <c r="L58" i="2"/>
  <c r="V58" i="2"/>
  <c r="L60" i="2"/>
  <c r="V60" i="2"/>
  <c r="L61" i="2"/>
  <c r="V61" i="2"/>
  <c r="L79" i="2"/>
  <c r="V79" i="2"/>
  <c r="L78" i="2"/>
  <c r="V78" i="2"/>
  <c r="L80" i="2"/>
  <c r="V80" i="2"/>
  <c r="L67" i="2"/>
  <c r="V67" i="2"/>
  <c r="L81" i="2"/>
  <c r="V81" i="2"/>
  <c r="L62" i="2"/>
  <c r="V62" i="2"/>
  <c r="L88" i="2"/>
  <c r="V88" i="2"/>
  <c r="L87" i="2"/>
  <c r="V87" i="2"/>
  <c r="L63" i="2"/>
  <c r="V63" i="2"/>
  <c r="L65" i="2"/>
  <c r="V65" i="2"/>
  <c r="L82" i="2"/>
  <c r="V82" i="2"/>
  <c r="L83" i="2"/>
  <c r="V83" i="2"/>
  <c r="L97" i="2"/>
  <c r="V97" i="2"/>
  <c r="L102" i="2"/>
  <c r="V102" i="2"/>
  <c r="L86" i="2"/>
  <c r="V86" i="2"/>
  <c r="L84" i="2"/>
  <c r="V84" i="2"/>
  <c r="L85" i="2"/>
  <c r="V85" i="2"/>
  <c r="L106" i="2"/>
  <c r="V106" i="2"/>
  <c r="V107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L108" i="2"/>
  <c r="V108" i="2"/>
  <c r="L111" i="2"/>
  <c r="V111" i="2"/>
  <c r="V72" i="2"/>
  <c r="V76" i="2"/>
  <c r="U76" i="2"/>
  <c r="V77" i="2"/>
  <c r="U77" i="2"/>
  <c r="V89" i="2"/>
  <c r="V90" i="2"/>
  <c r="V95" i="2"/>
  <c r="U95" i="2"/>
  <c r="V96" i="2"/>
  <c r="U96" i="2"/>
  <c r="V109" i="2"/>
  <c r="U109" i="2"/>
  <c r="V110" i="2"/>
  <c r="U110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L72" i="2"/>
  <c r="L76" i="2"/>
  <c r="K76" i="2"/>
  <c r="L77" i="2"/>
  <c r="K77" i="2"/>
  <c r="L89" i="2"/>
  <c r="L90" i="2"/>
  <c r="L96" i="2"/>
  <c r="K96" i="2"/>
  <c r="L109" i="2"/>
  <c r="K109" i="2"/>
  <c r="L110" i="2"/>
  <c r="K110" i="2"/>
  <c r="T51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5" i="2"/>
  <c r="T96" i="2"/>
  <c r="T97" i="2"/>
  <c r="T102" i="2"/>
  <c r="T103" i="2"/>
  <c r="T106" i="2"/>
  <c r="T107" i="2"/>
  <c r="T108" i="2"/>
  <c r="T109" i="2"/>
  <c r="T110" i="2"/>
  <c r="T111" i="2"/>
  <c r="T50" i="2"/>
  <c r="J87" i="2"/>
  <c r="J88" i="2"/>
  <c r="J89" i="2"/>
  <c r="J90" i="2"/>
  <c r="J95" i="2"/>
  <c r="J96" i="2"/>
  <c r="J97" i="2"/>
  <c r="J102" i="2"/>
  <c r="J103" i="2"/>
  <c r="J106" i="2"/>
  <c r="J107" i="2"/>
  <c r="J108" i="2"/>
  <c r="J109" i="2"/>
  <c r="J110" i="2"/>
  <c r="J111" i="2"/>
  <c r="J76" i="2"/>
  <c r="J77" i="2"/>
  <c r="J78" i="2"/>
  <c r="J79" i="2"/>
  <c r="J80" i="2"/>
  <c r="J81" i="2"/>
  <c r="J82" i="2"/>
  <c r="J83" i="2"/>
  <c r="J84" i="2"/>
  <c r="J85" i="2"/>
  <c r="J86" i="2"/>
  <c r="J51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50" i="2"/>
  <c r="K163" i="2"/>
  <c r="K167" i="2"/>
  <c r="K168" i="2"/>
  <c r="U163" i="2"/>
  <c r="U167" i="2"/>
  <c r="U168" i="2"/>
  <c r="V149" i="2"/>
  <c r="V150" i="2"/>
  <c r="V151" i="2"/>
  <c r="V152" i="2"/>
  <c r="V153" i="2"/>
  <c r="V154" i="2"/>
  <c r="V155" i="2"/>
  <c r="V156" i="2"/>
  <c r="V157" i="2"/>
  <c r="V158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34" i="2"/>
  <c r="J149" i="2"/>
  <c r="T150" i="2"/>
  <c r="T151" i="2"/>
  <c r="T152" i="2"/>
  <c r="T153" i="2"/>
  <c r="T154" i="2"/>
  <c r="T155" i="2"/>
  <c r="T156" i="2"/>
  <c r="T157" i="2"/>
  <c r="T149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15" i="2"/>
  <c r="J155" i="2"/>
  <c r="J156" i="2"/>
  <c r="J157" i="2"/>
  <c r="J150" i="2"/>
  <c r="J151" i="2"/>
  <c r="J152" i="2"/>
  <c r="J153" i="2"/>
  <c r="J154" i="2"/>
  <c r="T168" i="2"/>
  <c r="T167" i="2"/>
  <c r="T166" i="2"/>
  <c r="T165" i="2"/>
  <c r="T164" i="2"/>
  <c r="T163" i="2"/>
  <c r="T162" i="2"/>
  <c r="J163" i="2"/>
  <c r="J168" i="2"/>
  <c r="J167" i="2"/>
  <c r="J166" i="2"/>
  <c r="J165" i="2"/>
  <c r="J164" i="2"/>
  <c r="J162" i="2"/>
  <c r="J140" i="2"/>
  <c r="J141" i="2"/>
  <c r="J142" i="2"/>
  <c r="J143" i="2"/>
  <c r="J144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15" i="2"/>
  <c r="O90" i="2"/>
  <c r="Y90" i="2"/>
  <c r="N131" i="2"/>
  <c r="X131" i="2"/>
  <c r="K131" i="2"/>
  <c r="L131" i="2"/>
  <c r="O131" i="2"/>
  <c r="U131" i="2"/>
  <c r="V131" i="2"/>
  <c r="Y131" i="2"/>
  <c r="M132" i="2"/>
  <c r="W132" i="2"/>
  <c r="K111" i="2"/>
  <c r="U111" i="2"/>
  <c r="G125" i="2"/>
  <c r="G124" i="2"/>
  <c r="K71" i="2"/>
  <c r="U71" i="2"/>
  <c r="G10" i="2"/>
  <c r="K67" i="2"/>
  <c r="U67" i="2"/>
  <c r="G39" i="2"/>
  <c r="K51" i="2"/>
  <c r="U51" i="2"/>
  <c r="G16" i="2"/>
  <c r="K58" i="2"/>
  <c r="U58" i="2"/>
  <c r="K60" i="2"/>
  <c r="U60" i="2"/>
  <c r="G18" i="2"/>
  <c r="K61" i="2"/>
  <c r="U61" i="2"/>
  <c r="G26" i="2"/>
  <c r="K80" i="2"/>
  <c r="U80" i="2"/>
  <c r="G37" i="2"/>
  <c r="K86" i="2"/>
  <c r="U86" i="2"/>
  <c r="G87" i="2"/>
  <c r="K84" i="2"/>
  <c r="U84" i="2"/>
  <c r="G88" i="2"/>
  <c r="K85" i="2"/>
  <c r="U85" i="2"/>
  <c r="G89" i="2"/>
  <c r="K93" i="2"/>
  <c r="U93" i="2"/>
  <c r="G90" i="2"/>
  <c r="K81" i="2"/>
  <c r="U81" i="2"/>
  <c r="G48" i="2"/>
  <c r="K62" i="2"/>
  <c r="U62" i="2"/>
  <c r="G49" i="2"/>
  <c r="K88" i="2"/>
  <c r="U88" i="2"/>
  <c r="G53" i="2"/>
  <c r="K72" i="2"/>
  <c r="U72" i="2"/>
  <c r="G61" i="2"/>
  <c r="K68" i="2"/>
  <c r="U68" i="2"/>
  <c r="G62" i="2"/>
  <c r="K82" i="2"/>
  <c r="U82" i="2"/>
  <c r="G63" i="2"/>
  <c r="K83" i="2"/>
  <c r="U83" i="2"/>
  <c r="G65" i="2"/>
  <c r="K97" i="2"/>
  <c r="U97" i="2"/>
  <c r="G73" i="2"/>
  <c r="K102" i="2"/>
  <c r="U102" i="2"/>
  <c r="G78" i="2"/>
  <c r="K106" i="2"/>
  <c r="U106" i="2"/>
  <c r="K107" i="2"/>
  <c r="U107" i="2"/>
  <c r="G91" i="2"/>
  <c r="K108" i="2"/>
  <c r="U108" i="2"/>
  <c r="G132" i="2"/>
  <c r="K69" i="2"/>
  <c r="U69" i="2"/>
  <c r="G13" i="2"/>
  <c r="K70" i="2"/>
  <c r="U70" i="2"/>
  <c r="G14" i="2"/>
  <c r="K79" i="2"/>
  <c r="U79" i="2"/>
  <c r="G28" i="2"/>
  <c r="K78" i="2"/>
  <c r="U78" i="2"/>
  <c r="G33" i="2"/>
  <c r="K89" i="2"/>
  <c r="U89" i="2"/>
  <c r="G34" i="2"/>
  <c r="K90" i="2"/>
  <c r="U90" i="2"/>
  <c r="G35" i="2"/>
  <c r="K91" i="2"/>
  <c r="U91" i="2"/>
  <c r="G36" i="2"/>
  <c r="K87" i="2"/>
  <c r="U87" i="2"/>
  <c r="G57" i="2"/>
  <c r="K63" i="2"/>
  <c r="U63" i="2"/>
  <c r="G59" i="2"/>
  <c r="K65" i="2"/>
  <c r="U65" i="2"/>
  <c r="G60" i="2"/>
  <c r="K104" i="2"/>
  <c r="U104" i="2"/>
  <c r="G80" i="2"/>
  <c r="K105" i="2"/>
  <c r="U105" i="2"/>
  <c r="G81" i="2"/>
  <c r="G7" i="2"/>
  <c r="K56" i="2"/>
  <c r="U56" i="2"/>
  <c r="K112" i="2"/>
  <c r="U112" i="2"/>
  <c r="O88" i="2"/>
  <c r="O89" i="2"/>
  <c r="Y88" i="2"/>
  <c r="Y89" i="2"/>
  <c r="G47" i="2"/>
  <c r="C35" i="2"/>
  <c r="C54" i="2"/>
  <c r="C62" i="2"/>
  <c r="C71" i="2"/>
  <c r="N132" i="2"/>
  <c r="N141" i="2"/>
  <c r="N145" i="2"/>
  <c r="X132" i="2"/>
  <c r="X141" i="2"/>
  <c r="X145" i="2"/>
  <c r="C106" i="2"/>
  <c r="M115" i="2"/>
  <c r="M116" i="2"/>
  <c r="M121" i="2"/>
  <c r="M129" i="2"/>
  <c r="M140" i="2"/>
  <c r="M145" i="2"/>
  <c r="W115" i="2"/>
  <c r="W116" i="2"/>
  <c r="W121" i="2"/>
  <c r="W129" i="2"/>
  <c r="W140" i="2"/>
  <c r="W145" i="2"/>
  <c r="G96" i="2"/>
  <c r="K115" i="2"/>
  <c r="K116" i="2"/>
  <c r="K121" i="2"/>
  <c r="K129" i="2"/>
  <c r="K132" i="2"/>
  <c r="K140" i="2"/>
  <c r="K141" i="2"/>
  <c r="K145" i="2"/>
  <c r="U115" i="2"/>
  <c r="U116" i="2"/>
  <c r="U121" i="2"/>
  <c r="U129" i="2"/>
  <c r="U132" i="2"/>
  <c r="U140" i="2"/>
  <c r="U141" i="2"/>
  <c r="U145" i="2"/>
  <c r="G102" i="2"/>
  <c r="L115" i="2"/>
  <c r="L116" i="2"/>
  <c r="L121" i="2"/>
  <c r="L129" i="2"/>
  <c r="L132" i="2"/>
  <c r="L140" i="2"/>
  <c r="L141" i="2"/>
  <c r="L145" i="2"/>
  <c r="V115" i="2"/>
  <c r="V116" i="2"/>
  <c r="V121" i="2"/>
  <c r="V129" i="2"/>
  <c r="V132" i="2"/>
  <c r="V140" i="2"/>
  <c r="V141" i="2"/>
  <c r="V145" i="2"/>
  <c r="G111" i="2"/>
  <c r="O115" i="2"/>
  <c r="O116" i="2"/>
  <c r="O121" i="2"/>
  <c r="O129" i="2"/>
  <c r="O132" i="2"/>
  <c r="O140" i="2"/>
  <c r="O141" i="2"/>
  <c r="O145" i="2"/>
  <c r="Y115" i="2"/>
  <c r="Y116" i="2"/>
  <c r="Y121" i="2"/>
  <c r="Y129" i="2"/>
  <c r="Y132" i="2"/>
  <c r="Y140" i="2"/>
  <c r="Y141" i="2"/>
  <c r="Y145" i="2"/>
  <c r="G104" i="2"/>
  <c r="G95" i="2"/>
  <c r="G101" i="2"/>
  <c r="G110" i="2"/>
  <c r="C33" i="2"/>
  <c r="C104" i="2"/>
  <c r="O104" i="2"/>
  <c r="Y104" i="2"/>
  <c r="K162" i="2"/>
  <c r="U162" i="2"/>
  <c r="K164" i="2"/>
  <c r="U164" i="2"/>
  <c r="K165" i="2"/>
  <c r="U165" i="2"/>
  <c r="K166" i="2"/>
  <c r="U166" i="2"/>
  <c r="K169" i="2"/>
  <c r="U169" i="2"/>
  <c r="C2" i="2"/>
  <c r="G2" i="2"/>
  <c r="O7" i="2"/>
  <c r="Y7" i="2"/>
  <c r="O9" i="2"/>
  <c r="Y9" i="2"/>
  <c r="C16" i="2"/>
  <c r="C17" i="2"/>
  <c r="K17" i="2"/>
  <c r="U17" i="2"/>
  <c r="K18" i="2"/>
  <c r="U18" i="2"/>
  <c r="K32" i="2"/>
  <c r="O32" i="2"/>
  <c r="U32" i="2"/>
  <c r="Y32" i="2"/>
  <c r="G127" i="2"/>
  <c r="G128" i="2"/>
  <c r="G129" i="2"/>
  <c r="F134" i="2"/>
  <c r="G134" i="2"/>
  <c r="E137" i="2"/>
  <c r="G137" i="2"/>
  <c r="E138" i="2"/>
  <c r="G138" i="2"/>
  <c r="E139" i="2"/>
  <c r="G139" i="2"/>
  <c r="G142" i="2"/>
  <c r="G144" i="2"/>
  <c r="G145" i="2"/>
  <c r="G146" i="2"/>
  <c r="G149" i="2"/>
  <c r="G151" i="2"/>
  <c r="G152" i="2"/>
  <c r="G153" i="2"/>
  <c r="K171" i="2"/>
  <c r="O171" i="2"/>
  <c r="U171" i="2"/>
  <c r="Y171" i="2"/>
  <c r="K173" i="2"/>
  <c r="U173" i="2"/>
  <c r="K176" i="2"/>
  <c r="O176" i="2"/>
  <c r="U176" i="2"/>
  <c r="Y176" i="2"/>
  <c r="K178" i="2"/>
  <c r="U178" i="2"/>
</calcChain>
</file>

<file path=xl/sharedStrings.xml><?xml version="1.0" encoding="utf-8"?>
<sst xmlns="http://schemas.openxmlformats.org/spreadsheetml/2006/main" count="920" uniqueCount="300">
  <si>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</si>
  <si>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</si>
  <si>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</si>
  <si>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</si>
  <si>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</si>
  <si>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</si>
  <si>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</si>
  <si>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</si>
  <si>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Bar</t>
  </si>
  <si>
    <t>Ateliers divers</t>
  </si>
  <si>
    <t>Communication</t>
  </si>
  <si>
    <t>Divers</t>
  </si>
  <si>
    <t>TOTAL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</si>
  <si>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</si>
  <si>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</si>
  <si>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</si>
  <si>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</si>
  <si>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</si>
  <si>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</si>
  <si>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</si>
  <si>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</si>
  <si>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</si>
  <si>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</si>
  <si>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</si>
  <si>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</si>
  <si>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</si>
  <si>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</si>
  <si>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</si>
  <si>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</si>
  <si>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</si>
  <si>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</si>
  <si>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</si>
  <si>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</si>
  <si>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</si>
  <si>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</si>
  <si>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</si>
  <si>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</si>
  <si>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</si>
  <si>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</si>
  <si>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</si>
  <si>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</si>
  <si>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</si>
  <si>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</si>
  <si>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</si>
  <si>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</si>
  <si>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</si>
  <si>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</si>
  <si>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</si>
  <si>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</si>
  <si>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</si>
  <si>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</si>
  <si>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</si>
  <si>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</si>
  <si>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</si>
  <si>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</si>
  <si>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</si>
  <si>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</si>
  <si>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</si>
  <si>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</si>
  <si>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</si>
  <si>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</si>
  <si>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</si>
  <si>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</si>
  <si>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</si>
  <si>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</si>
  <si>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</si>
  <si>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</si>
  <si>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</si>
  <si>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</si>
  <si>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</si>
  <si>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</si>
  <si>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</si>
  <si>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</si>
  <si>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</si>
  <si>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</si>
  <si>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</si>
  <si>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</si>
  <si>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</si>
  <si>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</si>
  <si>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</si>
  <si>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</si>
  <si>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</si>
  <si>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</si>
  <si>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</si>
  <si>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</si>
  <si>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</si>
  <si>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</si>
  <si>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</si>
  <si>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</si>
  <si>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</si>
  <si>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</si>
  <si>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</si>
  <si>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</si>
  <si>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</si>
  <si>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</si>
  <si>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</si>
  <si>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</si>
  <si>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</si>
  <si>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</si>
  <si>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</si>
  <si>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</si>
  <si>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</si>
  <si>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</si>
  <si>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</si>
  <si>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</si>
  <si>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</si>
  <si>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</si>
  <si>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</si>
  <si>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</si>
  <si>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</si>
  <si>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</si>
  <si>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</si>
  <si>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</si>
  <si>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</si>
  <si>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</si>
  <si>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</si>
  <si>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</si>
  <si>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</si>
  <si>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</si>
  <si>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</si>
  <si>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</si>
  <si>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</si>
  <si>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</si>
  <si>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</si>
  <si>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</si>
  <si>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</si>
  <si>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</si>
  <si>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</si>
  <si>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</si>
  <si>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</si>
  <si>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</si>
  <si>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</si>
  <si>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</si>
  <si>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</si>
  <si>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</si>
  <si>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</si>
  <si>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</si>
  <si>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</si>
  <si>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</si>
  <si>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</si>
  <si>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</si>
  <si>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</si>
  <si>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</si>
  <si>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</si>
  <si>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</si>
  <si>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</si>
  <si>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</si>
  <si>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Droit de tirage CNV</t>
  </si>
  <si>
    <t>Montant</t>
  </si>
  <si>
    <t>Affichage</t>
  </si>
  <si>
    <t>Hôtel</t>
  </si>
  <si>
    <t>Sécu</t>
  </si>
  <si>
    <t>Taxe Spectacles</t>
  </si>
  <si>
    <t xml:space="preserve">Subv CNV Résidence 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</si>
  <si>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</si>
  <si>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</si>
  <si>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</si>
  <si>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</si>
  <si>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</si>
  <si>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</si>
  <si>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</si>
  <si>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</si>
  <si>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</si>
  <si>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</si>
  <si>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</si>
  <si>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</si>
  <si>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</si>
  <si>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</si>
  <si>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</si>
  <si>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</si>
  <si>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</si>
  <si>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</si>
  <si>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</si>
  <si>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</si>
  <si>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</si>
  <si>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</si>
  <si>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</si>
  <si>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</si>
  <si>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</si>
  <si>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</si>
  <si>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</si>
  <si>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</si>
  <si>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</si>
  <si>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</si>
  <si>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</si>
  <si>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</si>
  <si>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</si>
  <si>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</si>
  <si>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</si>
  <si>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</si>
  <si>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</si>
  <si>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</si>
  <si>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</si>
  <si>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</si>
  <si>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</si>
  <si>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</si>
  <si>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</si>
  <si>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</si>
  <si>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</si>
  <si>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</si>
  <si>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</si>
  <si>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</si>
  <si>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</si>
  <si>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</si>
  <si>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</si>
  <si>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Diff</t>
  </si>
  <si>
    <t>Petit équipement salle de spectacle</t>
  </si>
  <si>
    <t>Déplacements (ind km)</t>
  </si>
  <si>
    <t>Subvention parcours académiques</t>
  </si>
  <si>
    <t>Subvention Ministère de la Culture Parcours Académiques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</si>
  <si>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</si>
  <si>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</si>
  <si>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</si>
  <si>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</si>
  <si>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</si>
  <si>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</si>
  <si>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</si>
  <si>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</si>
  <si>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</si>
  <si>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</si>
  <si>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</si>
  <si>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</si>
  <si>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</si>
  <si>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</si>
  <si>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</si>
  <si>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>Missions : Restaurant</t>
  </si>
  <si>
    <t>Missions : Hôtel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</si>
  <si>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</si>
  <si>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</si>
  <si>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</si>
  <si>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</si>
  <si>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</si>
  <si>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</si>
  <si>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</si>
  <si>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</si>
  <si>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</si>
  <si>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Aide à la diffusion</t>
  </si>
  <si>
    <t>Subvention Ville de Bordeaux Tremplin Interquartier</t>
  </si>
  <si>
    <t>Subv rectorat parcours académiques</t>
  </si>
  <si>
    <t>Subv VVV Ateliers CUCS</t>
  </si>
  <si>
    <t>Subvention Ministère de la Culture Fonctionnement 2015</t>
  </si>
  <si>
    <t>Subvention Ministère de la Culture Carnaval des 2 rives 2015</t>
  </si>
  <si>
    <t>Subvention Ministère de la Culture Espace Culture Multimédia 2015</t>
  </si>
  <si>
    <t>Subvention Ministère de la Culture Maison d'arrêt Gradignan 2015</t>
  </si>
  <si>
    <t>Subvention Jeunesse et Sports Scènes croisées 2015</t>
  </si>
  <si>
    <t>Subvention DRDJSCS "La Tournée" 2015</t>
  </si>
  <si>
    <t>Subvention Conseil Régional Fonctionnement 2015</t>
  </si>
  <si>
    <t>Subvention Conseil Régional Contrat Urbain de Cohésion Sociale 2015</t>
  </si>
  <si>
    <t>Subvention Conseil Régional Festival Ouvre la Voix 2015 (Culture)</t>
  </si>
  <si>
    <t>Subvention "La Tournée" 2015</t>
  </si>
  <si>
    <t>Subvention Conseil Général Fonctionnement 2015</t>
  </si>
  <si>
    <t>Subvention Conseil Général Bus RS 2015</t>
  </si>
  <si>
    <t>Subvention Conseil Général Festival Ouvre la Voix 2015 (Culture)</t>
  </si>
  <si>
    <t>Subvention IDDAC "La Tournée" 2015</t>
  </si>
  <si>
    <t>Subvention Ville de Bordeaux Fonctionnement 2015</t>
  </si>
  <si>
    <t>Subvention Ville de Bordeaux Contrat Urbain de Cohésion Sociale 2015</t>
  </si>
  <si>
    <t>Subvention Ville de Bordeaux Action Jeunes 2015</t>
  </si>
  <si>
    <t>Subv Etat Contrat Urbain de Cohésion Sociale 2015 (ACSE)</t>
  </si>
  <si>
    <t>Subv Ville Floirac CUCS 2015</t>
  </si>
  <si>
    <t>Sacem fonctionnement 2015</t>
  </si>
  <si>
    <t>Subv ARS Yes Ouïe Can 2015</t>
  </si>
  <si>
    <t>Report subv ARS Yes Ouïe Can 2014</t>
  </si>
  <si>
    <t>Subv CDC Sauveterre de Guyenne OLV 2015</t>
  </si>
  <si>
    <t>Subv Mairie de Créon Ouvre la Voix 2015</t>
  </si>
  <si>
    <t>Subv Mairie de Cénac Ouvre la Voix 2015</t>
  </si>
  <si>
    <t>Subv Mairie de Sadirac ouvre la Voix 2015</t>
  </si>
  <si>
    <t>Subv Ville de Sauveterre Ouvre la voix 2015</t>
  </si>
  <si>
    <t>Subv CDC du Brannais Ouvre la Voix Ouest 2015</t>
  </si>
  <si>
    <t>Subv Ville de Latresne Ouvre la Voix 2015</t>
  </si>
  <si>
    <t>Subv CDC Portes Entre Deux Mers Ouvre la Voix 2015</t>
  </si>
  <si>
    <t>Subv Mairie de Monségur Ouvre la Voix 2015</t>
  </si>
  <si>
    <t>Subv C.U.B Carnaval des Deux Rives 2015</t>
  </si>
  <si>
    <t>Subv C.U.B Ouvre la Voix 2015</t>
  </si>
  <si>
    <t>Subvention Jeunesse et Sports Aide poste FONJEP Es-Sayeh - Cabos</t>
  </si>
  <si>
    <t>Commentaires</t>
  </si>
  <si>
    <r>
      <t>Crédit</t>
    </r>
    <r>
      <rPr>
        <sz val="12"/>
        <color theme="1"/>
        <rFont val="Arial Narrow"/>
        <family val="2"/>
        <charset val="238"/>
      </rPr>
      <t>-</t>
    </r>
    <r>
      <rPr>
        <sz val="12"/>
        <color theme="1"/>
        <rFont val="Arial Narrow"/>
        <family val="2"/>
        <charset val="238"/>
      </rPr>
      <t>bail photocopieur</t>
    </r>
  </si>
  <si>
    <t>Prestations de services diverses</t>
  </si>
  <si>
    <r>
      <t>Fournitures de bureau</t>
    </r>
    <r>
      <rPr>
        <sz val="12"/>
        <color theme="1"/>
        <rFont val="Arial Narrow"/>
        <family val="2"/>
        <charset val="238"/>
      </rPr>
      <t>x</t>
    </r>
  </si>
  <si>
    <t>Achat de marchandises</t>
  </si>
  <si>
    <t>`</t>
  </si>
  <si>
    <t>Données activités</t>
  </si>
  <si>
    <t>6071100  -  Achat boissons</t>
  </si>
  <si>
    <t>6072100  -  Achat bar (petite restauration)</t>
  </si>
  <si>
    <t>6040000  -  Contrats de ventes spectacles</t>
  </si>
  <si>
    <r>
      <rPr>
        <sz val="12"/>
        <color theme="1"/>
        <rFont val="Arial Narrow"/>
        <family val="2"/>
        <charset val="238"/>
      </rPr>
      <t xml:space="preserve">6041000  -  </t>
    </r>
    <r>
      <rPr>
        <sz val="12"/>
        <color theme="1"/>
        <rFont val="Arial Narrow"/>
        <family val="2"/>
        <charset val="238"/>
      </rPr>
      <t>Prestations de services techniques</t>
    </r>
  </si>
  <si>
    <t>604100  -  Prestations de services diverses</t>
  </si>
  <si>
    <r>
      <rPr>
        <sz val="12"/>
        <color theme="1"/>
        <rFont val="Arial Narrow"/>
        <family val="2"/>
        <charset val="238"/>
      </rPr>
      <t xml:space="preserve">6042000  -  </t>
    </r>
    <r>
      <rPr>
        <sz val="12"/>
        <color theme="1"/>
        <rFont val="Arial Narrow"/>
        <family val="2"/>
        <charset val="238"/>
      </rPr>
      <t>Prestations de s. animation cult/sport</t>
    </r>
  </si>
  <si>
    <r>
      <rPr>
        <sz val="12"/>
        <color theme="1"/>
        <rFont val="Arial Narrow"/>
        <family val="2"/>
        <charset val="238"/>
      </rPr>
      <t xml:space="preserve">6043000  -  </t>
    </r>
    <r>
      <rPr>
        <sz val="12"/>
        <color theme="1"/>
        <rFont val="Arial Narrow"/>
        <family val="2"/>
        <charset val="238"/>
      </rPr>
      <t>Prest. Serv. Stages formations</t>
    </r>
  </si>
  <si>
    <t>6044000  -  Prest. Serv. Contrôles</t>
  </si>
  <si>
    <t>6045000  -  Prest. Serv. Contrat assistance</t>
  </si>
  <si>
    <r>
      <rPr>
        <sz val="12"/>
        <color theme="1"/>
        <rFont val="Arial Narrow"/>
        <family val="2"/>
        <charset val="238"/>
      </rPr>
      <t xml:space="preserve">6052000  -  </t>
    </r>
    <r>
      <rPr>
        <sz val="12"/>
        <color theme="1"/>
        <rFont val="Arial Narrow"/>
        <family val="2"/>
        <charset val="238"/>
      </rPr>
      <t>Matériels light salle de spec.</t>
    </r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</si>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</sst>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1]_-;\-* #,##0.00\ [$€-1]_-;_-* &quot;-&quot;??\ [$€-1]_-;_-@_-"/>
    <numFmt numFmtId="165" formatCode="_-* #,##0.0000\ [$€-1]_-;\-* #,##0.0000\ [$€-1]_-;_-* &quot;-&quot;??\ [$€-1]_-;_-@_-"/>
    <numFmt numFmtId="166" formatCode="_-* #,##0.000000\ [$€-1]_-;\-* #,##0.000000\ [$€-1]_-;_-* &quot;-&quot;??\ [$€-1]_-;_-@_-"/>
    <numFmt numFmtId="167" formatCode="#,##0.00\ &quot;€&quot;"/>
  </numFmts>
  <fonts count="18" x14ac:knownFonts="1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rgb="FF000000"/>
      <name val="Lucida Grande"/>
    </font>
    <font>
      <b/>
      <sz val="24"/>
      <color theme="1"/>
      <name val="Arial Narrow"/>
      <family val="2"/>
    </font>
    <font>
      <b/>
      <sz val="24"/>
      <color theme="1"/>
      <name val="Calibri"/>
      <family val="2"/>
      <charset val="129"/>
      <scheme val="minor"/>
    </font>
    <font>
      <sz val="12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914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21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0" xfId="0" applyFont="1" applyFill="1" applyBorder="1"/>
    <xf numFmtId="164" fontId="7" fillId="0" borderId="1" xfId="0" applyNumberFormat="1" applyFont="1" applyFill="1" applyBorder="1"/>
    <xf numFmtId="164" fontId="7" fillId="0" borderId="9" xfId="0" applyNumberFormat="1" applyFont="1" applyFill="1" applyBorder="1"/>
    <xf numFmtId="0" fontId="7" fillId="0" borderId="12" xfId="0" applyFont="1" applyBorder="1"/>
    <xf numFmtId="0" fontId="7" fillId="0" borderId="23" xfId="0" applyFont="1" applyBorder="1"/>
    <xf numFmtId="0" fontId="7" fillId="0" borderId="13" xfId="0" applyFont="1" applyBorder="1"/>
    <xf numFmtId="0" fontId="6" fillId="0" borderId="17" xfId="0" applyFont="1" applyBorder="1" applyAlignment="1">
      <alignment horizontal="center"/>
    </xf>
    <xf numFmtId="0" fontId="7" fillId="0" borderId="0" xfId="0" applyFont="1" applyBorder="1"/>
    <xf numFmtId="0" fontId="6" fillId="0" borderId="36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4" xfId="0" applyFont="1" applyBorder="1"/>
    <xf numFmtId="164" fontId="7" fillId="0" borderId="2" xfId="0" applyNumberFormat="1" applyFont="1" applyBorder="1"/>
    <xf numFmtId="164" fontId="7" fillId="0" borderId="11" xfId="0" applyNumberFormat="1" applyFont="1" applyBorder="1"/>
    <xf numFmtId="0" fontId="7" fillId="0" borderId="10" xfId="0" applyFont="1" applyBorder="1"/>
    <xf numFmtId="164" fontId="7" fillId="0" borderId="1" xfId="0" applyNumberFormat="1" applyFont="1" applyBorder="1"/>
    <xf numFmtId="164" fontId="7" fillId="0" borderId="9" xfId="0" applyNumberFormat="1" applyFont="1" applyBorder="1"/>
    <xf numFmtId="0" fontId="7" fillId="0" borderId="1" xfId="0" applyFont="1" applyBorder="1"/>
    <xf numFmtId="0" fontId="7" fillId="0" borderId="9" xfId="0" applyFont="1" applyBorder="1"/>
    <xf numFmtId="0" fontId="7" fillId="0" borderId="15" xfId="0" applyFont="1" applyBorder="1"/>
    <xf numFmtId="0" fontId="7" fillId="0" borderId="29" xfId="0" applyFont="1" applyBorder="1"/>
    <xf numFmtId="0" fontId="6" fillId="0" borderId="0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1" fontId="6" fillId="0" borderId="18" xfId="0" applyNumberFormat="1" applyFont="1" applyBorder="1" applyAlignment="1">
      <alignment horizontal="center"/>
    </xf>
    <xf numFmtId="0" fontId="6" fillId="0" borderId="18" xfId="0" applyFont="1" applyBorder="1"/>
    <xf numFmtId="1" fontId="6" fillId="0" borderId="19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39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42" xfId="0" applyFont="1" applyBorder="1"/>
    <xf numFmtId="164" fontId="6" fillId="0" borderId="19" xfId="0" applyNumberFormat="1" applyFont="1" applyBorder="1" applyAlignment="1"/>
    <xf numFmtId="4" fontId="6" fillId="0" borderId="0" xfId="0" applyNumberFormat="1" applyFont="1" applyBorder="1" applyAlignment="1"/>
    <xf numFmtId="0" fontId="6" fillId="0" borderId="14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43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9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0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9" xfId="0" applyFont="1" applyBorder="1"/>
    <xf numFmtId="0" fontId="6" fillId="0" borderId="43" xfId="0" applyFont="1" applyBorder="1"/>
    <xf numFmtId="0" fontId="6" fillId="0" borderId="42" xfId="0" applyFont="1" applyBorder="1"/>
    <xf numFmtId="164" fontId="7" fillId="0" borderId="16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9" xfId="0" applyNumberFormat="1" applyFont="1" applyFill="1" applyBorder="1"/>
    <xf numFmtId="164" fontId="7" fillId="0" borderId="43" xfId="0" applyNumberFormat="1" applyFont="1" applyFill="1" applyBorder="1"/>
    <xf numFmtId="164" fontId="7" fillId="0" borderId="42" xfId="0" applyNumberFormat="1" applyFont="1" applyFill="1" applyBorder="1"/>
    <xf numFmtId="0" fontId="7" fillId="3" borderId="9" xfId="0" applyFont="1" applyFill="1" applyBorder="1"/>
    <xf numFmtId="0" fontId="7" fillId="0" borderId="43" xfId="0" applyFont="1" applyFill="1" applyBorder="1"/>
    <xf numFmtId="0" fontId="7" fillId="0" borderId="42" xfId="0" applyFont="1" applyFill="1" applyBorder="1"/>
    <xf numFmtId="4" fontId="7" fillId="0" borderId="0" xfId="0" applyNumberFormat="1" applyFont="1" applyFill="1" applyBorder="1"/>
    <xf numFmtId="0" fontId="7" fillId="0" borderId="9" xfId="0" applyFont="1" applyFill="1" applyBorder="1"/>
    <xf numFmtId="0" fontId="7" fillId="3" borderId="1" xfId="0" applyFont="1" applyFill="1" applyBorder="1"/>
    <xf numFmtId="164" fontId="7" fillId="0" borderId="16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37" xfId="0" applyFont="1" applyBorder="1"/>
    <xf numFmtId="0" fontId="7" fillId="0" borderId="38" xfId="0" applyFont="1" applyBorder="1"/>
    <xf numFmtId="0" fontId="7" fillId="0" borderId="38" xfId="0" applyFont="1" applyFill="1" applyBorder="1"/>
    <xf numFmtId="0" fontId="7" fillId="0" borderId="30" xfId="0" applyFont="1" applyBorder="1"/>
    <xf numFmtId="0" fontId="6" fillId="4" borderId="36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43" xfId="0" applyNumberFormat="1" applyFont="1" applyBorder="1"/>
    <xf numFmtId="164" fontId="6" fillId="0" borderId="42" xfId="0" applyNumberFormat="1" applyFont="1" applyBorder="1"/>
    <xf numFmtId="0" fontId="6" fillId="0" borderId="46" xfId="0" applyFont="1" applyBorder="1" applyAlignment="1">
      <alignment horizontal="right"/>
    </xf>
    <xf numFmtId="164" fontId="6" fillId="0" borderId="47" xfId="0" applyNumberFormat="1" applyFont="1" applyBorder="1"/>
    <xf numFmtId="164" fontId="6" fillId="0" borderId="47" xfId="0" applyNumberFormat="1" applyFont="1" applyFill="1" applyBorder="1"/>
    <xf numFmtId="0" fontId="7" fillId="0" borderId="47" xfId="0" applyFont="1" applyBorder="1"/>
    <xf numFmtId="0" fontId="7" fillId="0" borderId="31" xfId="0" applyFont="1" applyBorder="1"/>
    <xf numFmtId="0" fontId="6" fillId="0" borderId="3" xfId="0" applyFont="1" applyFill="1" applyBorder="1" applyAlignment="1">
      <alignment horizontal="center"/>
    </xf>
    <xf numFmtId="0" fontId="7" fillId="3" borderId="14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43" xfId="0" applyNumberFormat="1" applyFont="1" applyBorder="1"/>
    <xf numFmtId="0" fontId="7" fillId="3" borderId="24" xfId="0" applyFont="1" applyFill="1" applyBorder="1"/>
    <xf numFmtId="164" fontId="7" fillId="3" borderId="2" xfId="0" applyNumberFormat="1" applyFont="1" applyFill="1" applyBorder="1"/>
    <xf numFmtId="0" fontId="7" fillId="3" borderId="10" xfId="0" applyFont="1" applyFill="1" applyBorder="1"/>
    <xf numFmtId="1" fontId="7" fillId="3" borderId="1" xfId="0" applyNumberFormat="1" applyFont="1" applyFill="1" applyBorder="1"/>
    <xf numFmtId="1" fontId="7" fillId="0" borderId="42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5" xfId="0" applyFont="1" applyFill="1" applyBorder="1"/>
    <xf numFmtId="1" fontId="7" fillId="3" borderId="29" xfId="0" applyNumberFormat="1" applyFont="1" applyFill="1" applyBorder="1"/>
    <xf numFmtId="164" fontId="7" fillId="0" borderId="29" xfId="0" applyNumberFormat="1" applyFont="1" applyBorder="1"/>
    <xf numFmtId="0" fontId="7" fillId="3" borderId="37" xfId="0" applyFont="1" applyFill="1" applyBorder="1"/>
    <xf numFmtId="0" fontId="7" fillId="4" borderId="3" xfId="0" applyFont="1" applyFill="1" applyBorder="1"/>
    <xf numFmtId="164" fontId="7" fillId="0" borderId="42" xfId="0" applyNumberFormat="1" applyFont="1" applyBorder="1"/>
    <xf numFmtId="0" fontId="7" fillId="5" borderId="10" xfId="0" applyFont="1" applyFill="1" applyBorder="1"/>
    <xf numFmtId="0" fontId="7" fillId="0" borderId="29" xfId="0" applyFont="1" applyFill="1" applyBorder="1"/>
    <xf numFmtId="164" fontId="7" fillId="0" borderId="16" xfId="0" applyNumberFormat="1" applyFont="1" applyFill="1" applyBorder="1"/>
    <xf numFmtId="0" fontId="7" fillId="0" borderId="1" xfId="0" applyFont="1" applyBorder="1" applyAlignment="1">
      <alignment vertical="center"/>
    </xf>
    <xf numFmtId="164" fontId="11" fillId="0" borderId="9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36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4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29" xfId="0" applyFont="1" applyBorder="1" applyAlignment="1">
      <alignment vertical="center"/>
    </xf>
    <xf numFmtId="164" fontId="11" fillId="0" borderId="16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7" fillId="0" borderId="29" xfId="0" applyFont="1" applyFill="1" applyBorder="1" applyAlignment="1">
      <alignment vertical="center"/>
    </xf>
    <xf numFmtId="164" fontId="7" fillId="0" borderId="30" xfId="0" applyNumberFormat="1" applyFont="1" applyBorder="1"/>
    <xf numFmtId="0" fontId="6" fillId="4" borderId="25" xfId="0" applyFont="1" applyFill="1" applyBorder="1" applyAlignment="1">
      <alignment horizontal="right"/>
    </xf>
    <xf numFmtId="164" fontId="6" fillId="4" borderId="33" xfId="0" applyNumberFormat="1" applyFont="1" applyFill="1" applyBorder="1"/>
    <xf numFmtId="164" fontId="6" fillId="4" borderId="20" xfId="0" applyNumberFormat="1" applyFont="1" applyFill="1" applyBorder="1"/>
    <xf numFmtId="0" fontId="7" fillId="4" borderId="26" xfId="0" applyFont="1" applyFill="1" applyBorder="1"/>
    <xf numFmtId="0" fontId="7" fillId="4" borderId="0" xfId="0" applyFont="1" applyFill="1" applyBorder="1"/>
    <xf numFmtId="0" fontId="7" fillId="4" borderId="27" xfId="0" applyFont="1" applyFill="1" applyBorder="1"/>
    <xf numFmtId="0" fontId="6" fillId="4" borderId="28" xfId="0" applyFont="1" applyFill="1" applyBorder="1" applyAlignment="1">
      <alignment horizontal="right"/>
    </xf>
    <xf numFmtId="164" fontId="6" fillId="4" borderId="34" xfId="0" applyNumberFormat="1" applyFont="1" applyFill="1" applyBorder="1"/>
    <xf numFmtId="0" fontId="7" fillId="4" borderId="34" xfId="0" applyFont="1" applyFill="1" applyBorder="1"/>
    <xf numFmtId="0" fontId="7" fillId="4" borderId="21" xfId="0" applyFont="1" applyFill="1" applyBorder="1"/>
    <xf numFmtId="0" fontId="7" fillId="0" borderId="44" xfId="0" applyFont="1" applyBorder="1"/>
    <xf numFmtId="0" fontId="7" fillId="0" borderId="45" xfId="0" applyFont="1" applyBorder="1"/>
    <xf numFmtId="0" fontId="7" fillId="0" borderId="35" xfId="0" applyFont="1" applyBorder="1"/>
    <xf numFmtId="164" fontId="7" fillId="0" borderId="45" xfId="0" applyNumberFormat="1" applyFont="1" applyBorder="1"/>
    <xf numFmtId="164" fontId="7" fillId="0" borderId="40" xfId="0" applyNumberFormat="1" applyFont="1" applyBorder="1"/>
    <xf numFmtId="164" fontId="7" fillId="0" borderId="41" xfId="0" applyNumberFormat="1" applyFont="1" applyBorder="1"/>
    <xf numFmtId="164" fontId="7" fillId="4" borderId="0" xfId="0" applyNumberFormat="1" applyFont="1" applyFill="1" applyBorder="1"/>
    <xf numFmtId="164" fontId="7" fillId="4" borderId="27" xfId="0" applyNumberFormat="1" applyFont="1" applyFill="1" applyBorder="1"/>
    <xf numFmtId="0" fontId="6" fillId="4" borderId="36" xfId="0" applyFont="1" applyFill="1" applyBorder="1"/>
    <xf numFmtId="164" fontId="7" fillId="4" borderId="21" xfId="0" applyNumberFormat="1" applyFont="1" applyFill="1" applyBorder="1"/>
    <xf numFmtId="164" fontId="6" fillId="4" borderId="28" xfId="0" applyNumberFormat="1" applyFont="1" applyFill="1" applyBorder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4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9" xfId="0" applyNumberFormat="1" applyFont="1" applyFill="1" applyBorder="1"/>
    <xf numFmtId="164" fontId="7" fillId="0" borderId="0" xfId="0" applyNumberFormat="1" applyFont="1" applyFill="1" applyBorder="1"/>
    <xf numFmtId="9" fontId="7" fillId="3" borderId="12" xfId="1" applyFont="1" applyFill="1" applyBorder="1"/>
    <xf numFmtId="9" fontId="7" fillId="3" borderId="23" xfId="1" applyFont="1" applyFill="1" applyBorder="1"/>
    <xf numFmtId="9" fontId="7" fillId="3" borderId="13" xfId="1" applyFont="1" applyFill="1" applyBorder="1"/>
    <xf numFmtId="0" fontId="7" fillId="0" borderId="40" xfId="0" applyFont="1" applyFill="1" applyBorder="1"/>
    <xf numFmtId="0" fontId="7" fillId="0" borderId="45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43" xfId="0" applyNumberFormat="1" applyFont="1" applyFill="1" applyBorder="1"/>
    <xf numFmtId="0" fontId="7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1" xfId="0" applyNumberFormat="1" applyFont="1" applyFill="1" applyBorder="1" applyAlignment="1">
      <alignment horizontal="right"/>
    </xf>
    <xf numFmtId="0" fontId="7" fillId="0" borderId="24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7" fillId="0" borderId="23" xfId="0" applyFont="1" applyFill="1" applyBorder="1" applyAlignment="1">
      <alignment horizontal="left"/>
    </xf>
    <xf numFmtId="0" fontId="6" fillId="0" borderId="37" xfId="0" applyFont="1" applyFill="1" applyBorder="1" applyAlignment="1">
      <alignment horizontal="left"/>
    </xf>
    <xf numFmtId="164" fontId="6" fillId="6" borderId="33" xfId="0" applyNumberFormat="1" applyFont="1" applyFill="1" applyBorder="1"/>
    <xf numFmtId="0" fontId="7" fillId="6" borderId="27" xfId="0" applyFont="1" applyFill="1" applyBorder="1"/>
    <xf numFmtId="164" fontId="6" fillId="6" borderId="34" xfId="0" applyNumberFormat="1" applyFont="1" applyFill="1" applyBorder="1"/>
    <xf numFmtId="0" fontId="7" fillId="6" borderId="21" xfId="0" applyFont="1" applyFill="1" applyBorder="1"/>
    <xf numFmtId="164" fontId="6" fillId="6" borderId="20" xfId="0" applyNumberFormat="1" applyFont="1" applyFill="1" applyBorder="1"/>
    <xf numFmtId="164" fontId="7" fillId="0" borderId="40" xfId="0" applyNumberFormat="1" applyFont="1" applyFill="1" applyBorder="1"/>
    <xf numFmtId="164" fontId="7" fillId="0" borderId="45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5" xfId="0" applyFont="1" applyFill="1" applyBorder="1" applyAlignment="1">
      <alignment horizontal="right"/>
    </xf>
    <xf numFmtId="164" fontId="6" fillId="6" borderId="33" xfId="0" applyNumberFormat="1" applyFont="1" applyFill="1" applyBorder="1" applyAlignment="1">
      <alignment horizontal="left"/>
    </xf>
    <xf numFmtId="164" fontId="6" fillId="6" borderId="20" xfId="0" applyNumberFormat="1" applyFont="1" applyFill="1" applyBorder="1" applyAlignment="1">
      <alignment horizontal="left"/>
    </xf>
    <xf numFmtId="0" fontId="7" fillId="6" borderId="26" xfId="0" applyFont="1" applyFill="1" applyBorder="1" applyAlignment="1">
      <alignment horizontal="right"/>
    </xf>
    <xf numFmtId="0" fontId="6" fillId="6" borderId="28" xfId="0" applyFont="1" applyFill="1" applyBorder="1" applyAlignment="1">
      <alignment horizontal="right"/>
    </xf>
    <xf numFmtId="164" fontId="6" fillId="6" borderId="34" xfId="0" applyNumberFormat="1" applyFont="1" applyFill="1" applyBorder="1" applyAlignment="1">
      <alignment horizontal="left"/>
    </xf>
    <xf numFmtId="0" fontId="7" fillId="6" borderId="34" xfId="0" applyFont="1" applyFill="1" applyBorder="1"/>
    <xf numFmtId="0" fontId="7" fillId="6" borderId="26" xfId="0" applyFont="1" applyFill="1" applyBorder="1"/>
    <xf numFmtId="164" fontId="7" fillId="4" borderId="34" xfId="0" applyNumberFormat="1" applyFont="1" applyFill="1" applyBorder="1"/>
    <xf numFmtId="0" fontId="6" fillId="4" borderId="17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0" xfId="0" applyNumberFormat="1" applyFont="1" applyFill="1" applyBorder="1"/>
    <xf numFmtId="0" fontId="7" fillId="0" borderId="10" xfId="0" applyNumberFormat="1" applyFont="1" applyFill="1" applyBorder="1"/>
    <xf numFmtId="164" fontId="6" fillId="0" borderId="10" xfId="0" applyNumberFormat="1" applyFont="1" applyFill="1" applyBorder="1"/>
    <xf numFmtId="164" fontId="7" fillId="0" borderId="10" xfId="0" applyNumberFormat="1" applyFont="1" applyFill="1" applyBorder="1"/>
    <xf numFmtId="0" fontId="6" fillId="0" borderId="24" xfId="0" applyNumberFormat="1" applyFont="1" applyFill="1" applyBorder="1"/>
    <xf numFmtId="164" fontId="6" fillId="0" borderId="2" xfId="0" applyNumberFormat="1" applyFont="1" applyFill="1" applyBorder="1"/>
    <xf numFmtId="164" fontId="6" fillId="0" borderId="36" xfId="0" applyNumberFormat="1" applyFont="1" applyFill="1" applyBorder="1" applyAlignment="1">
      <alignment horizontal="left"/>
    </xf>
    <xf numFmtId="0" fontId="7" fillId="0" borderId="37" xfId="0" applyNumberFormat="1" applyFont="1" applyFill="1" applyBorder="1"/>
    <xf numFmtId="9" fontId="7" fillId="3" borderId="11" xfId="1" applyFont="1" applyFill="1" applyBorder="1"/>
    <xf numFmtId="164" fontId="6" fillId="4" borderId="36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7" fillId="0" borderId="26" xfId="0" applyFont="1" applyFill="1" applyBorder="1"/>
    <xf numFmtId="0" fontId="6" fillId="7" borderId="25" xfId="0" applyFont="1" applyFill="1" applyBorder="1"/>
    <xf numFmtId="0" fontId="6" fillId="7" borderId="33" xfId="0" applyFont="1" applyFill="1" applyBorder="1"/>
    <xf numFmtId="0" fontId="6" fillId="7" borderId="20" xfId="0" applyFont="1" applyFill="1" applyBorder="1"/>
    <xf numFmtId="164" fontId="6" fillId="7" borderId="26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27" xfId="0" applyNumberFormat="1" applyFont="1" applyFill="1" applyBorder="1"/>
    <xf numFmtId="164" fontId="6" fillId="7" borderId="28" xfId="0" applyNumberFormat="1" applyFont="1" applyFill="1" applyBorder="1"/>
    <xf numFmtId="0" fontId="6" fillId="7" borderId="34" xfId="0" applyFont="1" applyFill="1" applyBorder="1" applyAlignment="1">
      <alignment horizontal="center"/>
    </xf>
    <xf numFmtId="164" fontId="6" fillId="7" borderId="21" xfId="0" applyNumberFormat="1" applyFont="1" applyFill="1" applyBorder="1"/>
    <xf numFmtId="0" fontId="7" fillId="8" borderId="25" xfId="0" applyFont="1" applyFill="1" applyBorder="1"/>
    <xf numFmtId="0" fontId="6" fillId="8" borderId="33" xfId="0" applyFont="1" applyFill="1" applyBorder="1" applyAlignment="1">
      <alignment horizontal="center"/>
    </xf>
    <xf numFmtId="0" fontId="7" fillId="8" borderId="20" xfId="0" applyFont="1" applyFill="1" applyBorder="1"/>
    <xf numFmtId="0" fontId="7" fillId="8" borderId="26" xfId="0" applyFont="1" applyFill="1" applyBorder="1"/>
    <xf numFmtId="0" fontId="7" fillId="8" borderId="28" xfId="0" applyFont="1" applyFill="1" applyBorder="1"/>
    <xf numFmtId="0" fontId="6" fillId="8" borderId="0" xfId="0" applyFont="1" applyFill="1" applyBorder="1"/>
    <xf numFmtId="164" fontId="6" fillId="8" borderId="27" xfId="0" applyNumberFormat="1" applyFont="1" applyFill="1" applyBorder="1"/>
    <xf numFmtId="0" fontId="6" fillId="8" borderId="34" xfId="0" applyFont="1" applyFill="1" applyBorder="1"/>
    <xf numFmtId="164" fontId="6" fillId="8" borderId="21" xfId="0" applyNumberFormat="1" applyFont="1" applyFill="1" applyBorder="1"/>
    <xf numFmtId="2" fontId="6" fillId="8" borderId="27" xfId="0" applyNumberFormat="1" applyFont="1" applyFill="1" applyBorder="1"/>
    <xf numFmtId="2" fontId="7" fillId="3" borderId="9" xfId="0" applyNumberFormat="1" applyFont="1" applyFill="1" applyBorder="1"/>
    <xf numFmtId="0" fontId="6" fillId="4" borderId="17" xfId="0" applyFont="1" applyFill="1" applyBorder="1" applyAlignment="1"/>
    <xf numFmtId="1" fontId="6" fillId="4" borderId="22" xfId="0" applyNumberFormat="1" applyFont="1" applyFill="1" applyBorder="1" applyAlignment="1"/>
    <xf numFmtId="0" fontId="1" fillId="0" borderId="0" xfId="0" applyFont="1" applyFill="1"/>
    <xf numFmtId="4" fontId="6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4" fontId="7" fillId="2" borderId="0" xfId="0" applyNumberFormat="1" applyFont="1" applyFill="1" applyBorder="1"/>
    <xf numFmtId="4" fontId="17" fillId="2" borderId="0" xfId="0" applyNumberFormat="1" applyFont="1" applyFill="1" applyBorder="1"/>
    <xf numFmtId="164" fontId="7" fillId="2" borderId="9" xfId="0" applyNumberFormat="1" applyFont="1" applyFill="1" applyBorder="1"/>
    <xf numFmtId="4" fontId="6" fillId="2" borderId="0" xfId="0" applyNumberFormat="1" applyFont="1" applyFill="1" applyBorder="1"/>
    <xf numFmtId="0" fontId="7" fillId="2" borderId="0" xfId="0" applyFont="1" applyFill="1" applyBorder="1"/>
    <xf numFmtId="4" fontId="11" fillId="2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7" fillId="10" borderId="0" xfId="0" applyFont="1" applyFill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32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7" fillId="10" borderId="0" xfId="0" applyFont="1" applyFill="1"/>
    <xf numFmtId="0" fontId="1" fillId="0" borderId="0" xfId="0" applyFont="1"/>
    <xf numFmtId="0" fontId="1" fillId="0" borderId="0" xfId="0" applyFont="1" applyBorder="1"/>
    <xf numFmtId="0" fontId="1" fillId="2" borderId="25" xfId="0" applyFont="1" applyFill="1" applyBorder="1"/>
    <xf numFmtId="0" fontId="7" fillId="2" borderId="33" xfId="0" applyFont="1" applyFill="1" applyBorder="1" applyAlignment="1">
      <alignment horizontal="left" vertical="top"/>
    </xf>
    <xf numFmtId="0" fontId="7" fillId="2" borderId="33" xfId="0" applyFont="1" applyFill="1" applyBorder="1"/>
    <xf numFmtId="0" fontId="7" fillId="2" borderId="20" xfId="0" applyFont="1" applyFill="1" applyBorder="1"/>
    <xf numFmtId="1" fontId="6" fillId="2" borderId="26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left" vertical="top"/>
    </xf>
    <xf numFmtId="1" fontId="6" fillId="2" borderId="27" xfId="0" applyNumberFormat="1" applyFont="1" applyFill="1" applyBorder="1" applyAlignment="1">
      <alignment horizontal="center"/>
    </xf>
    <xf numFmtId="4" fontId="6" fillId="2" borderId="26" xfId="0" applyNumberFormat="1" applyFont="1" applyFill="1" applyBorder="1" applyAlignment="1"/>
    <xf numFmtId="4" fontId="6" fillId="2" borderId="27" xfId="0" applyNumberFormat="1" applyFont="1" applyFill="1" applyBorder="1" applyAlignment="1"/>
    <xf numFmtId="4" fontId="6" fillId="2" borderId="26" xfId="0" applyNumberFormat="1" applyFont="1" applyFill="1" applyBorder="1"/>
    <xf numFmtId="4" fontId="6" fillId="2" borderId="27" xfId="0" applyNumberFormat="1" applyFont="1" applyFill="1" applyBorder="1"/>
    <xf numFmtId="0" fontId="7" fillId="2" borderId="27" xfId="0" applyFont="1" applyFill="1" applyBorder="1"/>
    <xf numFmtId="0" fontId="6" fillId="2" borderId="17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horizontal="center"/>
    </xf>
    <xf numFmtId="1" fontId="6" fillId="2" borderId="19" xfId="0" applyNumberFormat="1" applyFont="1" applyFill="1" applyBorder="1" applyAlignment="1">
      <alignment horizontal="center"/>
    </xf>
    <xf numFmtId="0" fontId="6" fillId="2" borderId="27" xfId="0" applyFont="1" applyFill="1" applyBorder="1"/>
    <xf numFmtId="0" fontId="6" fillId="2" borderId="18" xfId="0" applyFont="1" applyFill="1" applyBorder="1" applyAlignment="1">
      <alignment horizontal="left" vertical="top"/>
    </xf>
    <xf numFmtId="1" fontId="6" fillId="2" borderId="18" xfId="0" applyNumberFormat="1" applyFont="1" applyFill="1" applyBorder="1" applyAlignment="1">
      <alignment horizontal="center"/>
    </xf>
    <xf numFmtId="0" fontId="7" fillId="2" borderId="26" xfId="0" applyFont="1" applyFill="1" applyBorder="1"/>
    <xf numFmtId="164" fontId="6" fillId="2" borderId="8" xfId="0" applyNumberFormat="1" applyFont="1" applyFill="1" applyBorder="1"/>
    <xf numFmtId="0" fontId="6" fillId="2" borderId="26" xfId="0" applyFont="1" applyFill="1" applyBorder="1"/>
    <xf numFmtId="0" fontId="8" fillId="2" borderId="10" xfId="0" applyFont="1" applyFill="1" applyBorder="1" applyAlignment="1">
      <alignment horizontal="left" vertical="top"/>
    </xf>
    <xf numFmtId="0" fontId="1" fillId="2" borderId="38" xfId="0" applyFont="1" applyFill="1" applyBorder="1"/>
    <xf numFmtId="164" fontId="1" fillId="2" borderId="9" xfId="0" applyNumberFormat="1" applyFont="1" applyFill="1" applyBorder="1"/>
    <xf numFmtId="0" fontId="7" fillId="2" borderId="10" xfId="0" applyFont="1" applyFill="1" applyBorder="1" applyAlignment="1">
      <alignment horizontal="left" vertical="top"/>
    </xf>
    <xf numFmtId="0" fontId="7" fillId="2" borderId="1" xfId="0" applyFont="1" applyFill="1" applyBorder="1"/>
    <xf numFmtId="164" fontId="7" fillId="2" borderId="9" xfId="0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left" vertical="top"/>
    </xf>
    <xf numFmtId="0" fontId="1" fillId="2" borderId="29" xfId="0" applyFont="1" applyFill="1" applyBorder="1"/>
    <xf numFmtId="164" fontId="1" fillId="2" borderId="16" xfId="0" applyNumberFormat="1" applyFont="1" applyFill="1" applyBorder="1"/>
    <xf numFmtId="164" fontId="6" fillId="2" borderId="5" xfId="0" applyNumberFormat="1" applyFont="1" applyFill="1" applyBorder="1"/>
    <xf numFmtId="0" fontId="7" fillId="2" borderId="14" xfId="0" applyFont="1" applyFill="1" applyBorder="1" applyAlignment="1">
      <alignment horizontal="left" vertical="top"/>
    </xf>
    <xf numFmtId="0" fontId="1" fillId="2" borderId="7" xfId="0" applyFont="1" applyFill="1" applyBorder="1"/>
    <xf numFmtId="0" fontId="1" fillId="2" borderId="1" xfId="0" applyFont="1" applyFill="1" applyBorder="1"/>
    <xf numFmtId="0" fontId="7" fillId="2" borderId="15" xfId="0" applyFont="1" applyFill="1" applyBorder="1" applyAlignment="1">
      <alignment horizontal="left" vertical="top"/>
    </xf>
    <xf numFmtId="0" fontId="7" fillId="2" borderId="29" xfId="0" applyFont="1" applyFill="1" applyBorder="1"/>
    <xf numFmtId="164" fontId="7" fillId="2" borderId="16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/>
    <xf numFmtId="164" fontId="7" fillId="2" borderId="0" xfId="0" applyNumberFormat="1" applyFont="1" applyFill="1" applyBorder="1"/>
    <xf numFmtId="164" fontId="6" fillId="2" borderId="49" xfId="0" applyNumberFormat="1" applyFont="1" applyFill="1" applyBorder="1"/>
    <xf numFmtId="0" fontId="7" fillId="2" borderId="1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164" fontId="7" fillId="2" borderId="1" xfId="0" applyNumberFormat="1" applyFont="1" applyFill="1" applyBorder="1"/>
    <xf numFmtId="0" fontId="7" fillId="2" borderId="1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1" fillId="2" borderId="0" xfId="0" applyFont="1" applyFill="1" applyBorder="1"/>
    <xf numFmtId="164" fontId="7" fillId="2" borderId="8" xfId="0" applyNumberFormat="1" applyFont="1" applyFill="1" applyBorder="1"/>
    <xf numFmtId="0" fontId="7" fillId="2" borderId="1" xfId="0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164" fontId="10" fillId="2" borderId="8" xfId="0" applyNumberFormat="1" applyFont="1" applyFill="1" applyBorder="1" applyAlignment="1">
      <alignment horizontal="center" vertical="center"/>
    </xf>
    <xf numFmtId="164" fontId="11" fillId="2" borderId="16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top"/>
    </xf>
    <xf numFmtId="164" fontId="6" fillId="2" borderId="8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164" fontId="7" fillId="2" borderId="16" xfId="0" applyNumberFormat="1" applyFont="1" applyFill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center" vertical="center"/>
    </xf>
    <xf numFmtId="0" fontId="7" fillId="2" borderId="28" xfId="0" applyFont="1" applyFill="1" applyBorder="1"/>
    <xf numFmtId="0" fontId="7" fillId="2" borderId="34" xfId="0" applyFont="1" applyFill="1" applyBorder="1" applyAlignment="1">
      <alignment horizontal="left" vertical="top"/>
    </xf>
    <xf numFmtId="0" fontId="7" fillId="2" borderId="34" xfId="0" applyFont="1" applyFill="1" applyBorder="1"/>
    <xf numFmtId="0" fontId="7" fillId="2" borderId="21" xfId="0" applyFont="1" applyFill="1" applyBorder="1"/>
    <xf numFmtId="0" fontId="1" fillId="2" borderId="26" xfId="0" applyFont="1" applyFill="1" applyBorder="1"/>
    <xf numFmtId="0" fontId="1" fillId="2" borderId="24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6" fillId="2" borderId="4" xfId="0" applyNumberFormat="1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1" fillId="2" borderId="38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3" xfId="0" applyFont="1" applyFill="1" applyBorder="1"/>
    <xf numFmtId="0" fontId="1" fillId="2" borderId="20" xfId="0" applyFont="1" applyFill="1" applyBorder="1"/>
    <xf numFmtId="0" fontId="1" fillId="2" borderId="27" xfId="0" applyFont="1" applyFill="1" applyBorder="1"/>
    <xf numFmtId="0" fontId="15" fillId="2" borderId="0" xfId="0" applyFont="1" applyFill="1" applyBorder="1" applyAlignment="1">
      <alignment horizontal="center" vertical="center"/>
    </xf>
    <xf numFmtId="0" fontId="1" fillId="2" borderId="11" xfId="0" applyFont="1" applyFill="1" applyBorder="1"/>
    <xf numFmtId="0" fontId="1" fillId="2" borderId="10" xfId="0" applyFont="1" applyFill="1" applyBorder="1"/>
    <xf numFmtId="0" fontId="1" fillId="2" borderId="9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6" fillId="2" borderId="3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28" xfId="0" applyFont="1" applyFill="1" applyBorder="1"/>
    <xf numFmtId="0" fontId="1" fillId="2" borderId="34" xfId="0" applyFont="1" applyFill="1" applyBorder="1"/>
    <xf numFmtId="0" fontId="1" fillId="2" borderId="21" xfId="0" applyFont="1" applyFill="1" applyBorder="1"/>
    <xf numFmtId="0" fontId="1" fillId="0" borderId="0" xfId="0" applyFont="1" applyAlignment="1"/>
    <xf numFmtId="0" fontId="1" fillId="0" borderId="10" xfId="0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7" fontId="1" fillId="0" borderId="29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167" fontId="1" fillId="0" borderId="7" xfId="0" applyNumberFormat="1" applyFont="1" applyFill="1" applyBorder="1" applyAlignment="1">
      <alignment horizontal="center" vertical="center"/>
    </xf>
    <xf numFmtId="0" fontId="7" fillId="2" borderId="14" xfId="0" applyFont="1" applyFill="1" applyBorder="1"/>
    <xf numFmtId="0" fontId="7" fillId="2" borderId="10" xfId="0" applyFont="1" applyFill="1" applyBorder="1"/>
    <xf numFmtId="0" fontId="1" fillId="0" borderId="0" xfId="0" applyFont="1" applyFill="1" applyAlignment="1">
      <alignment horizontal="center" vertical="center"/>
    </xf>
    <xf numFmtId="0" fontId="6" fillId="2" borderId="36" xfId="0" applyFont="1" applyFill="1" applyBorder="1" applyAlignment="1">
      <alignment horizontal="center"/>
    </xf>
    <xf numFmtId="4" fontId="6" fillId="0" borderId="26" xfId="0" applyNumberFormat="1" applyFont="1" applyFill="1" applyBorder="1"/>
    <xf numFmtId="0" fontId="6" fillId="0" borderId="36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4" fontId="6" fillId="0" borderId="27" xfId="0" applyNumberFormat="1" applyFont="1" applyFill="1" applyBorder="1"/>
    <xf numFmtId="0" fontId="1" fillId="0" borderId="36" xfId="0" applyFont="1" applyFill="1" applyBorder="1" applyAlignment="1">
      <alignment horizontal="center" vertical="center"/>
    </xf>
    <xf numFmtId="167" fontId="6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5" xfId="0" applyFont="1" applyFill="1" applyBorder="1"/>
    <xf numFmtId="0" fontId="1" fillId="0" borderId="26" xfId="0" applyFont="1" applyFill="1" applyBorder="1"/>
    <xf numFmtId="1" fontId="6" fillId="0" borderId="26" xfId="0" applyNumberFormat="1" applyFont="1" applyFill="1" applyBorder="1" applyAlignment="1">
      <alignment horizontal="center"/>
    </xf>
    <xf numFmtId="4" fontId="6" fillId="0" borderId="26" xfId="0" applyNumberFormat="1" applyFont="1" applyFill="1" applyBorder="1" applyAlignment="1"/>
    <xf numFmtId="0" fontId="1" fillId="0" borderId="28" xfId="0" applyFont="1" applyFill="1" applyBorder="1"/>
    <xf numFmtId="0" fontId="1" fillId="0" borderId="20" xfId="0" applyFont="1" applyFill="1" applyBorder="1"/>
    <xf numFmtId="0" fontId="1" fillId="0" borderId="27" xfId="0" applyFont="1" applyFill="1" applyBorder="1"/>
    <xf numFmtId="1" fontId="6" fillId="0" borderId="27" xfId="0" applyNumberFormat="1" applyFont="1" applyFill="1" applyBorder="1" applyAlignment="1">
      <alignment horizontal="center"/>
    </xf>
    <xf numFmtId="4" fontId="6" fillId="0" borderId="27" xfId="0" applyNumberFormat="1" applyFont="1" applyFill="1" applyBorder="1" applyAlignment="1"/>
    <xf numFmtId="0" fontId="1" fillId="0" borderId="21" xfId="0" applyFont="1" applyFill="1" applyBorder="1"/>
    <xf numFmtId="0" fontId="15" fillId="11" borderId="25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0" fontId="16" fillId="11" borderId="20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3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/>
    </xf>
    <xf numFmtId="2" fontId="6" fillId="2" borderId="6" xfId="0" applyNumberFormat="1" applyFont="1" applyFill="1" applyBorder="1" applyAlignment="1">
      <alignment horizontal="center"/>
    </xf>
    <xf numFmtId="2" fontId="6" fillId="2" borderId="48" xfId="0" applyNumberFormat="1" applyFont="1" applyFill="1" applyBorder="1" applyAlignment="1">
      <alignment horizontal="center"/>
    </xf>
    <xf numFmtId="0" fontId="15" fillId="9" borderId="17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/>
    </xf>
    <xf numFmtId="0" fontId="6" fillId="4" borderId="33" xfId="0" applyFont="1" applyFill="1" applyBorder="1" applyAlignment="1">
      <alignment horizontal="center"/>
    </xf>
    <xf numFmtId="0" fontId="6" fillId="6" borderId="33" xfId="0" applyFont="1" applyFill="1" applyBorder="1" applyAlignment="1">
      <alignment horizontal="right"/>
    </xf>
    <xf numFmtId="0" fontId="6" fillId="4" borderId="33" xfId="0" applyFont="1" applyFill="1" applyBorder="1" applyAlignment="1">
      <alignment horizontal="right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33" xfId="0" applyFont="1" applyFill="1" applyBorder="1"/>
  </cellXfs>
  <cellStyles count="39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0" builtinId="8" hidden="1"/>
    <cellStyle name="Lien hypertexte" xfId="3112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Lien hypertexte visité" xfId="1433" builtinId="9" hidden="1"/>
    <cellStyle name="Lien hypertexte visité" xfId="1435" builtinId="9" hidden="1"/>
    <cellStyle name="Lien hypertexte visité" xfId="1437" builtinId="9" hidden="1"/>
    <cellStyle name="Lien hypertexte visité" xfId="1439" builtinId="9" hidden="1"/>
    <cellStyle name="Lien hypertexte visité" xfId="1441" builtinId="9" hidden="1"/>
    <cellStyle name="Lien hypertexte visité" xfId="1443" builtinId="9" hidden="1"/>
    <cellStyle name="Lien hypertexte visité" xfId="1445" builtinId="9" hidden="1"/>
    <cellStyle name="Lien hypertexte visité" xfId="1447" builtinId="9" hidden="1"/>
    <cellStyle name="Lien hypertexte visité" xfId="1449" builtinId="9" hidden="1"/>
    <cellStyle name="Lien hypertexte visité" xfId="1451" builtinId="9" hidden="1"/>
    <cellStyle name="Lien hypertexte visité" xfId="1453" builtinId="9" hidden="1"/>
    <cellStyle name="Lien hypertexte visité" xfId="1455" builtinId="9" hidden="1"/>
    <cellStyle name="Lien hypertexte visité" xfId="1457" builtinId="9" hidden="1"/>
    <cellStyle name="Lien hypertexte visité" xfId="1459" builtinId="9" hidden="1"/>
    <cellStyle name="Lien hypertexte visité" xfId="1461" builtinId="9" hidden="1"/>
    <cellStyle name="Lien hypertexte visité" xfId="1463" builtinId="9" hidden="1"/>
    <cellStyle name="Lien hypertexte visité" xfId="1465" builtinId="9" hidden="1"/>
    <cellStyle name="Lien hypertexte visité" xfId="1467" builtinId="9" hidden="1"/>
    <cellStyle name="Lien hypertexte visité" xfId="1469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1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Normal" xfId="0" builtinId="0"/>
    <cellStyle name="Pourcentage" xfId="1" builtinId="5"/>
  </cellStyles>
  <dxfs count="4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2387600</xdr:colOff>
          <xdr:row>0</xdr:row>
          <xdr:rowOff>152400</xdr:rowOff>
        </xdr:from>
        <xdr:to>
          <xdr:col>2</xdr:col>
          <xdr:colOff>3568700</xdr:colOff>
          <xdr:row>2</xdr:row>
          <xdr:rowOff>165100</xdr:rowOff>
        </xdr:to>
        <xdr:sp macro="" textlink="">
          <xdr:nvSpPr>
            <xdr:cNvPr id="108549" name="Button 5" hidden="1">
              <a:extLst>
                <a:ext uri="{63B3BB69-23CF-44E3-9099-C40C66FF867C}">
                  <a14:compatExt spid="_x0000_s108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2387600</xdr:colOff>
          <xdr:row>0</xdr:row>
          <xdr:rowOff>152400</xdr:rowOff>
        </xdr:from>
        <xdr:to>
          <xdr:col>7</xdr:col>
          <xdr:colOff>3568700</xdr:colOff>
          <xdr:row>2</xdr:row>
          <xdr:rowOff>165100</xdr:rowOff>
        </xdr:to>
        <xdr:sp macro="" textlink="">
          <xdr:nvSpPr>
            <xdr:cNvPr id="108574" name="Button 30" hidden="1">
              <a:extLst>
                <a:ext uri="{63B3BB69-23CF-44E3-9099-C40C66FF867C}">
                  <a14:compatExt spid="_x0000_s108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2387600</xdr:colOff>
          <xdr:row>0</xdr:row>
          <xdr:rowOff>152400</xdr:rowOff>
        </xdr:from>
        <xdr:to>
          <xdr:col>12</xdr:col>
          <xdr:colOff>3568700</xdr:colOff>
          <xdr:row>2</xdr:row>
          <xdr:rowOff>165100</xdr:rowOff>
        </xdr:to>
        <xdr:sp macro="" textlink="">
          <xdr:nvSpPr>
            <xdr:cNvPr id="108576" name="Button 32" hidden="1">
              <a:extLst>
                <a:ext uri="{63B3BB69-23CF-44E3-9099-C40C66FF867C}">
                  <a14:compatExt spid="_x0000_s108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2387600</xdr:colOff>
          <xdr:row>0</xdr:row>
          <xdr:rowOff>152400</xdr:rowOff>
        </xdr:from>
        <xdr:to>
          <xdr:col>17</xdr:col>
          <xdr:colOff>3568700</xdr:colOff>
          <xdr:row>2</xdr:row>
          <xdr:rowOff>165100</xdr:rowOff>
        </xdr:to>
        <xdr:sp macro="" textlink="">
          <xdr:nvSpPr>
            <xdr:cNvPr id="108578" name="Button 34" hidden="1">
              <a:extLst>
                <a:ext uri="{63B3BB69-23CF-44E3-9099-C40C66FF867C}">
                  <a14:compatExt spid="_x0000_s108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2387600</xdr:colOff>
          <xdr:row>0</xdr:row>
          <xdr:rowOff>152400</xdr:rowOff>
        </xdr:from>
        <xdr:to>
          <xdr:col>22</xdr:col>
          <xdr:colOff>3568700</xdr:colOff>
          <xdr:row>2</xdr:row>
          <xdr:rowOff>165100</xdr:rowOff>
        </xdr:to>
        <xdr:sp macro="" textlink="">
          <xdr:nvSpPr>
            <xdr:cNvPr id="108580" name="Button 36" hidden="1">
              <a:extLst>
                <a:ext uri="{63B3BB69-23CF-44E3-9099-C40C66FF867C}">
                  <a14:compatExt spid="_x0000_s108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2387600</xdr:colOff>
          <xdr:row>0</xdr:row>
          <xdr:rowOff>152400</xdr:rowOff>
        </xdr:from>
        <xdr:to>
          <xdr:col>27</xdr:col>
          <xdr:colOff>3568700</xdr:colOff>
          <xdr:row>2</xdr:row>
          <xdr:rowOff>165100</xdr:rowOff>
        </xdr:to>
        <xdr:sp macro="" textlink="">
          <xdr:nvSpPr>
            <xdr:cNvPr id="108582" name="Button 38" hidden="1">
              <a:extLst>
                <a:ext uri="{63B3BB69-23CF-44E3-9099-C40C66FF867C}">
                  <a14:compatExt spid="_x0000_s108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2387600</xdr:colOff>
          <xdr:row>0</xdr:row>
          <xdr:rowOff>152400</xdr:rowOff>
        </xdr:from>
        <xdr:to>
          <xdr:col>32</xdr:col>
          <xdr:colOff>3568700</xdr:colOff>
          <xdr:row>2</xdr:row>
          <xdr:rowOff>165100</xdr:rowOff>
        </xdr:to>
        <xdr:sp macro="" textlink="">
          <xdr:nvSpPr>
            <xdr:cNvPr id="108585" name="Button 41" hidden="1">
              <a:extLst>
                <a:ext uri="{63B3BB69-23CF-44E3-9099-C40C66FF867C}">
                  <a14:compatExt spid="_x0000_s108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2387600</xdr:colOff>
          <xdr:row>0</xdr:row>
          <xdr:rowOff>152400</xdr:rowOff>
        </xdr:from>
        <xdr:to>
          <xdr:col>37</xdr:col>
          <xdr:colOff>3568700</xdr:colOff>
          <xdr:row>2</xdr:row>
          <xdr:rowOff>165100</xdr:rowOff>
        </xdr:to>
        <xdr:sp macro="" textlink="">
          <xdr:nvSpPr>
            <xdr:cNvPr id="108586" name="Button 42" hidden="1">
              <a:extLst>
                <a:ext uri="{63B3BB69-23CF-44E3-9099-C40C66FF867C}">
                  <a14:compatExt spid="_x0000_s108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2387600</xdr:colOff>
          <xdr:row>0</xdr:row>
          <xdr:rowOff>152400</xdr:rowOff>
        </xdr:from>
        <xdr:to>
          <xdr:col>42</xdr:col>
          <xdr:colOff>3568700</xdr:colOff>
          <xdr:row>2</xdr:row>
          <xdr:rowOff>165100</xdr:rowOff>
        </xdr:to>
        <xdr:sp macro="" textlink="">
          <xdr:nvSpPr>
            <xdr:cNvPr id="108587" name="Button 43" hidden="1">
              <a:extLst>
                <a:ext uri="{63B3BB69-23CF-44E3-9099-C40C66FF867C}">
                  <a14:compatExt spid="_x0000_s108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Relationship Id="rId11" Type="http://schemas.openxmlformats.org/officeDocument/2006/relationships/ctrlProp" Target="../ctrlProps/ctrlProp9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FF"/>
    <pageSetUpPr fitToPage="1"/>
  </sheetPr>
  <dimension ref="A1:R622412"/>
  <sheetViews>
    <sheetView showZeros="0" tabSelected="1" topLeftCell="A37" workbookViewId="0">
      <selection activeCell="D28" sqref="D28"/>
    </sheetView>
  </sheetViews>
  <sheetFormatPr baseColWidth="10" defaultColWidth="10.83203125" defaultRowHeight="15" x14ac:dyDescent="0.45"/>
  <cols>
    <col min="1" max="1" width="5.6640625" style="158" customWidth="1"/>
    <col min="2" max="2" width="11.6640625" style="239" customWidth="1"/>
    <col min="3" max="3" width="47.1640625" style="158" customWidth="1"/>
    <col min="4" max="4" width="16" style="158" customWidth="1"/>
    <col min="5" max="5" width="5.1640625" style="96" customWidth="1"/>
    <col min="6" max="6" width="11.6640625" style="239" customWidth="1"/>
    <col min="7" max="7" width="47.1640625" style="158" customWidth="1"/>
    <col min="8" max="8" width="14.1640625" style="158" customWidth="1"/>
    <col min="9" max="10" width="5.6640625" style="158" customWidth="1"/>
    <col min="11" max="13" width="10.83203125" style="1"/>
    <col min="14" max="14" width="10.83203125" style="158"/>
    <col min="15" max="15" width="10.83203125" style="257"/>
    <col min="16" max="16" width="39.83203125" style="257" customWidth="1"/>
    <col min="17" max="17" width="13.1640625" style="257" customWidth="1"/>
    <col min="18" max="18" width="50" style="257" customWidth="1"/>
    <col min="19" max="16384" width="10.83203125" style="1"/>
  </cols>
  <sheetData>
    <row r="1" spans="1:18" ht="16" thickBot="1">
      <c r="A1" s="260" t="s">
        <v>227</v>
      </c>
      <c r="B1" s="261"/>
      <c r="C1" s="262"/>
      <c r="D1" s="262"/>
      <c r="E1" s="262"/>
      <c r="F1" s="261"/>
      <c r="G1" s="262"/>
      <c r="H1" s="262"/>
      <c r="I1" s="263"/>
      <c r="J1" s="1"/>
      <c r="K1" s="158"/>
      <c r="L1" s="158"/>
      <c r="O1" s="249"/>
      <c r="P1" s="249"/>
      <c r="Q1" s="249"/>
      <c r="R1" s="249"/>
    </row>
    <row r="2" spans="1:18" ht="16" customHeight="1">
      <c r="A2" s="264"/>
      <c r="B2" s="265"/>
      <c r="C2" s="389" t="s">
        <v>296</v>
      </c>
      <c r="D2" s="390"/>
      <c r="E2" s="390"/>
      <c r="F2" s="390"/>
      <c r="G2" s="391"/>
      <c r="H2" s="244"/>
      <c r="I2" s="266"/>
      <c r="J2" s="1"/>
      <c r="K2" s="158"/>
      <c r="L2" s="158"/>
      <c r="O2" s="249"/>
      <c r="P2" s="249"/>
      <c r="Q2" s="249"/>
      <c r="R2" s="249"/>
    </row>
    <row r="3" spans="1:18" ht="16" customHeight="1" thickBot="1">
      <c r="A3" s="267"/>
      <c r="B3" s="265"/>
      <c r="C3" s="392"/>
      <c r="D3" s="393"/>
      <c r="E3" s="393"/>
      <c r="F3" s="393"/>
      <c r="G3" s="394"/>
      <c r="H3" s="244"/>
      <c r="I3" s="268"/>
      <c r="J3" s="1"/>
      <c r="K3" s="158"/>
      <c r="L3" s="158"/>
      <c r="O3" s="249"/>
      <c r="P3" s="249"/>
      <c r="Q3" s="249"/>
      <c r="R3" s="249"/>
    </row>
    <row r="4" spans="1:18">
      <c r="A4" s="269"/>
      <c r="B4" s="265"/>
      <c r="C4" s="244"/>
      <c r="D4" s="244"/>
      <c r="E4" s="244"/>
      <c r="F4" s="265"/>
      <c r="G4" s="244"/>
      <c r="H4" s="244"/>
      <c r="I4" s="270"/>
      <c r="J4" s="1"/>
      <c r="K4" s="158"/>
      <c r="L4" s="370" t="s">
        <v>291</v>
      </c>
      <c r="O4" s="250">
        <v>6071100</v>
      </c>
      <c r="P4" s="251" t="s">
        <v>281</v>
      </c>
      <c r="Q4" s="252">
        <v>7071000</v>
      </c>
      <c r="R4" s="252" t="s">
        <v>17</v>
      </c>
    </row>
    <row r="5" spans="1:18" s="158" customFormat="1" ht="16" thickBot="1">
      <c r="A5" s="269"/>
      <c r="B5" s="265"/>
      <c r="C5" s="244"/>
      <c r="D5" s="244"/>
      <c r="E5" s="240"/>
      <c r="F5" s="265"/>
      <c r="G5" s="244"/>
      <c r="H5" s="244"/>
      <c r="I5" s="271"/>
      <c r="J5" s="1"/>
      <c r="L5" s="370" t="s">
        <v>292</v>
      </c>
      <c r="O5" s="250">
        <v>6072100</v>
      </c>
      <c r="P5" s="251" t="s">
        <v>282</v>
      </c>
      <c r="Q5" s="252">
        <v>7072000</v>
      </c>
      <c r="R5" s="252" t="s">
        <v>19</v>
      </c>
    </row>
    <row r="6" spans="1:18" s="158" customFormat="1" ht="16" thickBot="1">
      <c r="A6" s="269"/>
      <c r="B6" s="272" t="s">
        <v>13</v>
      </c>
      <c r="C6" s="273" t="s">
        <v>141</v>
      </c>
      <c r="D6" s="274">
        <v>2014</v>
      </c>
      <c r="E6" s="240"/>
      <c r="F6" s="272" t="s">
        <v>13</v>
      </c>
      <c r="G6" s="273" t="s">
        <v>140</v>
      </c>
      <c r="H6" s="274">
        <v>2014</v>
      </c>
      <c r="I6" s="275"/>
      <c r="J6" s="1"/>
      <c r="L6" s="370" t="s">
        <v>293</v>
      </c>
      <c r="O6" s="252">
        <v>6040000</v>
      </c>
      <c r="P6" s="251" t="s">
        <v>283</v>
      </c>
      <c r="Q6" s="252">
        <v>7072100</v>
      </c>
      <c r="R6" s="252" t="s">
        <v>21</v>
      </c>
    </row>
    <row r="7" spans="1:18" s="158" customFormat="1" ht="16" thickBot="1">
      <c r="A7" s="269"/>
      <c r="B7" s="276"/>
      <c r="C7" s="273"/>
      <c r="D7" s="277"/>
      <c r="E7" s="241"/>
      <c r="F7" s="276"/>
      <c r="G7" s="273"/>
      <c r="H7" s="277"/>
      <c r="I7" s="275"/>
      <c r="J7" s="1"/>
      <c r="L7" s="370" t="s">
        <v>294</v>
      </c>
      <c r="O7" s="252">
        <v>6041000</v>
      </c>
      <c r="P7" s="251" t="s">
        <v>284</v>
      </c>
      <c r="Q7" s="252">
        <v>7072200</v>
      </c>
      <c r="R7" s="252" t="s">
        <v>22</v>
      </c>
    </row>
    <row r="8" spans="1:18" s="158" customFormat="1">
      <c r="A8" s="278"/>
      <c r="B8" s="401" t="s">
        <v>278</v>
      </c>
      <c r="C8" s="402"/>
      <c r="D8" s="279">
        <f>SUM(D9:D10)</f>
        <v>0</v>
      </c>
      <c r="E8" s="240"/>
      <c r="F8" s="395" t="s">
        <v>15</v>
      </c>
      <c r="G8" s="396"/>
      <c r="H8" s="279">
        <f>SUM(H9:H19)</f>
        <v>0</v>
      </c>
      <c r="I8" s="271"/>
      <c r="J8" s="1"/>
      <c r="L8" s="370" t="s">
        <v>295</v>
      </c>
      <c r="O8" s="252">
        <v>6041100</v>
      </c>
      <c r="P8" s="251" t="s">
        <v>285</v>
      </c>
      <c r="Q8" s="252">
        <v>7072300</v>
      </c>
      <c r="R8" s="252" t="s">
        <v>24</v>
      </c>
    </row>
    <row r="9" spans="1:18" s="158" customFormat="1">
      <c r="A9" s="280"/>
      <c r="B9" s="281">
        <v>6071100</v>
      </c>
      <c r="C9" s="282" t="s">
        <v>18</v>
      </c>
      <c r="D9" s="283"/>
      <c r="E9" s="240"/>
      <c r="F9" s="284">
        <v>7071000</v>
      </c>
      <c r="G9" s="285" t="s">
        <v>17</v>
      </c>
      <c r="H9" s="286"/>
      <c r="I9" s="271"/>
      <c r="J9" s="1"/>
      <c r="L9" s="370" t="s">
        <v>296</v>
      </c>
      <c r="O9" s="252">
        <v>6042000</v>
      </c>
      <c r="P9" s="251" t="s">
        <v>286</v>
      </c>
      <c r="Q9" s="252">
        <v>7072400</v>
      </c>
      <c r="R9" s="252" t="s">
        <v>26</v>
      </c>
    </row>
    <row r="10" spans="1:18" s="158" customFormat="1" ht="16" thickBot="1">
      <c r="A10" s="280"/>
      <c r="B10" s="287">
        <v>6072100</v>
      </c>
      <c r="C10" s="288" t="s">
        <v>20</v>
      </c>
      <c r="D10" s="289"/>
      <c r="E10" s="240"/>
      <c r="F10" s="284">
        <v>7072000</v>
      </c>
      <c r="G10" s="285" t="s">
        <v>19</v>
      </c>
      <c r="H10" s="286"/>
      <c r="I10" s="271"/>
      <c r="J10" s="1"/>
      <c r="L10" s="370" t="s">
        <v>297</v>
      </c>
      <c r="O10" s="252">
        <v>6043000</v>
      </c>
      <c r="P10" s="251" t="s">
        <v>287</v>
      </c>
      <c r="Q10" s="252">
        <v>7072410</v>
      </c>
      <c r="R10" s="252" t="s">
        <v>28</v>
      </c>
    </row>
    <row r="11" spans="1:18" s="158" customFormat="1" ht="16" thickBot="1">
      <c r="A11" s="278"/>
      <c r="B11" s="265"/>
      <c r="C11" s="244"/>
      <c r="D11" s="244"/>
      <c r="E11" s="244"/>
      <c r="F11" s="284">
        <v>7072100</v>
      </c>
      <c r="G11" s="285" t="s">
        <v>21</v>
      </c>
      <c r="H11" s="286"/>
      <c r="I11" s="271"/>
      <c r="J11" s="1"/>
      <c r="L11" s="370" t="s">
        <v>298</v>
      </c>
      <c r="O11" s="252">
        <v>6044000</v>
      </c>
      <c r="P11" s="251" t="s">
        <v>288</v>
      </c>
      <c r="Q11" s="252">
        <v>7072500</v>
      </c>
      <c r="R11" s="252" t="s">
        <v>30</v>
      </c>
    </row>
    <row r="12" spans="1:18" s="158" customFormat="1" ht="16" thickBot="1">
      <c r="A12" s="278"/>
      <c r="B12" s="399" t="s">
        <v>23</v>
      </c>
      <c r="C12" s="400"/>
      <c r="D12" s="290">
        <f ca="1">SUM(D13:D100)</f>
        <v>0</v>
      </c>
      <c r="E12" s="240"/>
      <c r="F12" s="284">
        <v>7072200</v>
      </c>
      <c r="G12" s="285" t="s">
        <v>22</v>
      </c>
      <c r="H12" s="286"/>
      <c r="I12" s="271"/>
      <c r="J12" s="1"/>
      <c r="L12" s="370" t="s">
        <v>299</v>
      </c>
      <c r="O12" s="252">
        <v>6045000</v>
      </c>
      <c r="P12" s="251" t="s">
        <v>289</v>
      </c>
      <c r="Q12" s="252">
        <v>7072600</v>
      </c>
      <c r="R12" s="252" t="s">
        <v>32</v>
      </c>
    </row>
    <row r="13" spans="1:18" s="158" customFormat="1">
      <c r="A13" s="278"/>
      <c r="B13" s="291">
        <v>6040000</v>
      </c>
      <c r="C13" s="292" t="s">
        <v>25</v>
      </c>
      <c r="D13" s="283" t="str">
        <f ca="1">IFERROR(INDEX(INDIRECT("'Charges Directes'!"&amp;ADDRESS(1,MATCH($C$2,'Charges Directes'!$18:$18,0),4)&amp;":"&amp;ADDRESS(52,MATCH($C$2,'Charges Directes'!$18:$18,0),4)),MATCH(C13,INDIRECT("'Charges Directes'!"&amp;LEFT(ADDRESS(1,MATCH($C$2,'Charges Directes'!$18:$18,0)-1,4),1)&amp;":"&amp;LEFT(ADDRESS(1,MATCH($C$2,'Charges Directes'!$18:$18,0)-1,4),1)),0)),"")</f>
        <v/>
      </c>
      <c r="E13" s="240"/>
      <c r="F13" s="284">
        <v>7072300</v>
      </c>
      <c r="G13" s="285" t="s">
        <v>24</v>
      </c>
      <c r="H13" s="286"/>
      <c r="I13" s="271"/>
      <c r="J13" s="1"/>
      <c r="O13" s="252">
        <v>6052000</v>
      </c>
      <c r="P13" s="251" t="s">
        <v>290</v>
      </c>
      <c r="Q13" s="252">
        <v>7072700</v>
      </c>
      <c r="R13" s="252" t="s">
        <v>34</v>
      </c>
    </row>
    <row r="14" spans="1:18" s="158" customFormat="1">
      <c r="A14" s="278"/>
      <c r="B14" s="284">
        <v>6041000</v>
      </c>
      <c r="C14" s="285" t="s">
        <v>27</v>
      </c>
      <c r="D14" s="283" t="str">
        <f ca="1">IFERROR(INDEX(INDIRECT("'Charges Directes'!"&amp;ADDRESS(1,MATCH($C$2,'Charges Directes'!$18:$18,0),4)&amp;":"&amp;ADDRESS(52,MATCH($C$2,'Charges Directes'!$18:$18,0),4)),MATCH(C14,INDIRECT("'Charges Directes'!"&amp;LEFT(ADDRESS(1,MATCH($C$2,'Charges Directes'!$18:$18,0)-1,4),1)&amp;":"&amp;LEFT(ADDRESS(1,MATCH($C$2,'Charges Directes'!$18:$18,0)-1,4),1)),0)),"")</f>
        <v/>
      </c>
      <c r="E14" s="240"/>
      <c r="F14" s="284">
        <v>7072400</v>
      </c>
      <c r="G14" s="285" t="s">
        <v>26</v>
      </c>
      <c r="H14" s="286"/>
      <c r="I14" s="271"/>
      <c r="J14" s="1"/>
      <c r="O14" s="252">
        <v>6061000</v>
      </c>
      <c r="P14" s="253" t="s">
        <v>40</v>
      </c>
      <c r="Q14" s="252">
        <v>7073000</v>
      </c>
      <c r="R14" s="252" t="s">
        <v>36</v>
      </c>
    </row>
    <row r="15" spans="1:18" s="158" customFormat="1">
      <c r="A15" s="278"/>
      <c r="B15" s="284">
        <v>6041100</v>
      </c>
      <c r="C15" s="293" t="s">
        <v>276</v>
      </c>
      <c r="D15" s="283" t="str">
        <f ca="1">IFERROR(INDEX(INDIRECT("'Charges Directes'!"&amp;ADDRESS(1,MATCH($C$2,'Charges Directes'!$18:$18,0),4)&amp;":"&amp;ADDRESS(52,MATCH($C$2,'Charges Directes'!$18:$18,0),4)),MATCH(C15,INDIRECT("'Charges Directes'!"&amp;LEFT(ADDRESS(1,MATCH($C$2,'Charges Directes'!$18:$18,0)-1,4),1)&amp;":"&amp;LEFT(ADDRESS(1,MATCH($C$2,'Charges Directes'!$18:$18,0)-1,4),1)),0)),"")</f>
        <v/>
      </c>
      <c r="E15" s="240"/>
      <c r="F15" s="284">
        <v>7072410</v>
      </c>
      <c r="G15" s="285" t="s">
        <v>28</v>
      </c>
      <c r="H15" s="286"/>
      <c r="I15" s="271"/>
      <c r="J15" s="1"/>
      <c r="O15" s="252">
        <v>6061100</v>
      </c>
      <c r="P15" s="253" t="s">
        <v>215</v>
      </c>
      <c r="Q15" s="252">
        <v>7060000</v>
      </c>
      <c r="R15" s="252" t="s">
        <v>41</v>
      </c>
    </row>
    <row r="16" spans="1:18" s="158" customFormat="1">
      <c r="A16" s="278"/>
      <c r="B16" s="284">
        <v>6042000</v>
      </c>
      <c r="C16" s="285" t="s">
        <v>31</v>
      </c>
      <c r="D16" s="283" t="str">
        <f ca="1">IFERROR(INDEX(INDIRECT("'Charges Directes'!"&amp;ADDRESS(1,MATCH($C$2,'Charges Directes'!$18:$18,0),4)&amp;":"&amp;ADDRESS(52,MATCH($C$2,'Charges Directes'!$18:$18,0),4)),MATCH(C16,INDIRECT("'Charges Directes'!"&amp;LEFT(ADDRESS(1,MATCH($C$2,'Charges Directes'!$18:$18,0)-1,4),1)&amp;":"&amp;LEFT(ADDRESS(1,MATCH($C$2,'Charges Directes'!$18:$18,0)-1,4),1)),0)),"")</f>
        <v/>
      </c>
      <c r="E16" s="240"/>
      <c r="F16" s="284">
        <v>7072500</v>
      </c>
      <c r="G16" s="285" t="s">
        <v>30</v>
      </c>
      <c r="H16" s="286"/>
      <c r="I16" s="271"/>
      <c r="J16" s="1"/>
      <c r="O16" s="252">
        <v>6063100</v>
      </c>
      <c r="P16" s="253" t="s">
        <v>42</v>
      </c>
      <c r="Q16" s="252">
        <v>7061000</v>
      </c>
      <c r="R16" s="252" t="s">
        <v>43</v>
      </c>
    </row>
    <row r="17" spans="1:18" s="158" customFormat="1">
      <c r="A17" s="278"/>
      <c r="B17" s="284">
        <v>6043000</v>
      </c>
      <c r="C17" s="285" t="s">
        <v>33</v>
      </c>
      <c r="D17" s="283" t="str">
        <f ca="1">IFERROR(INDEX(INDIRECT("'Charges Directes'!"&amp;ADDRESS(1,MATCH($C$2,'Charges Directes'!$18:$18,0),4)&amp;":"&amp;ADDRESS(52,MATCH($C$2,'Charges Directes'!$18:$18,0),4)),MATCH(C17,INDIRECT("'Charges Directes'!"&amp;LEFT(ADDRESS(1,MATCH($C$2,'Charges Directes'!$18:$18,0)-1,4),1)&amp;":"&amp;LEFT(ADDRESS(1,MATCH($C$2,'Charges Directes'!$18:$18,0)-1,4),1)),0)),"")</f>
        <v/>
      </c>
      <c r="E17" s="240"/>
      <c r="F17" s="284">
        <v>7072600</v>
      </c>
      <c r="G17" s="285" t="s">
        <v>32</v>
      </c>
      <c r="H17" s="286"/>
      <c r="I17" s="271"/>
      <c r="J17" s="1"/>
      <c r="O17" s="252">
        <v>6063101</v>
      </c>
      <c r="P17" s="253" t="s">
        <v>223</v>
      </c>
      <c r="Q17" s="252">
        <v>7061110</v>
      </c>
      <c r="R17" s="254" t="s">
        <v>45</v>
      </c>
    </row>
    <row r="18" spans="1:18" s="158" customFormat="1">
      <c r="A18" s="278"/>
      <c r="B18" s="284">
        <v>6044000</v>
      </c>
      <c r="C18" s="293" t="s">
        <v>35</v>
      </c>
      <c r="D18" s="283" t="str">
        <f ca="1">IFERROR(INDEX(INDIRECT("'Charges Directes'!"&amp;ADDRESS(1,MATCH($C$2,'Charges Directes'!$18:$18,0),4)&amp;":"&amp;ADDRESS(52,MATCH($C$2,'Charges Directes'!$18:$18,0),4)),MATCH(C18,INDIRECT("'Charges Directes'!"&amp;LEFT(ADDRESS(1,MATCH($C$2,'Charges Directes'!$18:$18,0)-1,4),1)&amp;":"&amp;LEFT(ADDRESS(1,MATCH($C$2,'Charges Directes'!$18:$18,0)-1,4),1)),0)),"")</f>
        <v/>
      </c>
      <c r="E18" s="240"/>
      <c r="F18" s="284">
        <v>7072700</v>
      </c>
      <c r="G18" s="285" t="s">
        <v>34</v>
      </c>
      <c r="H18" s="286"/>
      <c r="I18" s="271"/>
      <c r="J18" s="1"/>
      <c r="O18" s="252">
        <v>6063102</v>
      </c>
      <c r="P18" s="253" t="s">
        <v>224</v>
      </c>
      <c r="Q18" s="252">
        <v>706113</v>
      </c>
      <c r="R18" s="252" t="s">
        <v>47</v>
      </c>
    </row>
    <row r="19" spans="1:18" s="158" customFormat="1" ht="16" thickBot="1">
      <c r="A19" s="278"/>
      <c r="B19" s="284">
        <v>6045000</v>
      </c>
      <c r="C19" s="293" t="s">
        <v>37</v>
      </c>
      <c r="D19" s="283" t="str">
        <f ca="1">IFERROR(INDEX(INDIRECT("'Charges Directes'!"&amp;ADDRESS(1,MATCH($C$2,'Charges Directes'!$18:$18,0),4)&amp;":"&amp;ADDRESS(52,MATCH($C$2,'Charges Directes'!$18:$18,0),4)),MATCH(C19,INDIRECT("'Charges Directes'!"&amp;LEFT(ADDRESS(1,MATCH($C$2,'Charges Directes'!$18:$18,0)-1,4),1)&amp;":"&amp;LEFT(ADDRESS(1,MATCH($C$2,'Charges Directes'!$18:$18,0)-1,4),1)),0)),"")</f>
        <v/>
      </c>
      <c r="E19" s="240"/>
      <c r="F19" s="294">
        <v>7073000</v>
      </c>
      <c r="G19" s="295" t="s">
        <v>36</v>
      </c>
      <c r="H19" s="296"/>
      <c r="I19" s="271"/>
      <c r="J19" s="1"/>
      <c r="O19" s="252">
        <v>6063110</v>
      </c>
      <c r="P19" s="253" t="s">
        <v>44</v>
      </c>
      <c r="Q19" s="252">
        <v>7061500</v>
      </c>
      <c r="R19" s="252" t="s">
        <v>49</v>
      </c>
    </row>
    <row r="20" spans="1:18" s="158" customFormat="1" ht="16" thickBot="1">
      <c r="A20" s="278"/>
      <c r="B20" s="284">
        <v>6052000</v>
      </c>
      <c r="C20" s="285" t="s">
        <v>38</v>
      </c>
      <c r="D20" s="283" t="str">
        <f ca="1">IFERROR(INDEX(INDIRECT("'Charges Directes'!"&amp;ADDRESS(1,MATCH($C$2,'Charges Directes'!$18:$18,0),4)&amp;":"&amp;ADDRESS(52,MATCH($C$2,'Charges Directes'!$18:$18,0),4)),MATCH(C20,INDIRECT("'Charges Directes'!"&amp;LEFT(ADDRESS(1,MATCH($C$2,'Charges Directes'!$18:$18,0)-1,4),1)&amp;":"&amp;LEFT(ADDRESS(1,MATCH($C$2,'Charges Directes'!$18:$18,0)-1,4),1)),0)),"")</f>
        <v/>
      </c>
      <c r="E20" s="240"/>
      <c r="F20" s="265"/>
      <c r="G20" s="244"/>
      <c r="H20" s="297"/>
      <c r="I20" s="271"/>
      <c r="J20" s="1"/>
      <c r="O20" s="252">
        <v>6063120</v>
      </c>
      <c r="P20" s="253" t="s">
        <v>46</v>
      </c>
      <c r="Q20" s="252">
        <v>7061600</v>
      </c>
      <c r="R20" s="252" t="s">
        <v>51</v>
      </c>
    </row>
    <row r="21" spans="1:18" s="158" customFormat="1">
      <c r="A21" s="278"/>
      <c r="B21" s="284">
        <v>6061000</v>
      </c>
      <c r="C21" s="285" t="s">
        <v>40</v>
      </c>
      <c r="D21" s="283" t="str">
        <f ca="1">IFERROR(INDEX(INDIRECT("'Charges Directes'!"&amp;ADDRESS(1,MATCH($C$2,'Charges Directes'!$18:$18,0),4)&amp;":"&amp;ADDRESS(52,MATCH($C$2,'Charges Directes'!$18:$18,0),4)),MATCH(C21,INDIRECT("'Charges Directes'!"&amp;LEFT(ADDRESS(1,MATCH($C$2,'Charges Directes'!$18:$18,0)-1,4),1)&amp;":"&amp;LEFT(ADDRESS(1,MATCH($C$2,'Charges Directes'!$18:$18,0)-1,4),1)),0)),"")</f>
        <v/>
      </c>
      <c r="E21" s="240"/>
      <c r="F21" s="395" t="s">
        <v>39</v>
      </c>
      <c r="G21" s="396"/>
      <c r="H21" s="279">
        <f>SUM(H22:H36)</f>
        <v>0</v>
      </c>
      <c r="I21" s="271"/>
      <c r="J21" s="1"/>
      <c r="O21" s="252">
        <v>6063130</v>
      </c>
      <c r="P21" s="251" t="s">
        <v>206</v>
      </c>
      <c r="Q21" s="252">
        <v>7061700</v>
      </c>
      <c r="R21" s="252" t="s">
        <v>9</v>
      </c>
    </row>
    <row r="22" spans="1:18" s="158" customFormat="1">
      <c r="A22" s="278"/>
      <c r="B22" s="284">
        <v>6061100</v>
      </c>
      <c r="C22" s="285" t="s">
        <v>215</v>
      </c>
      <c r="D22" s="283" t="str">
        <f ca="1">IFERROR(INDEX(INDIRECT("'Charges Directes'!"&amp;ADDRESS(1,MATCH($C$2,'Charges Directes'!$18:$18,0),4)&amp;":"&amp;ADDRESS(52,MATCH($C$2,'Charges Directes'!$18:$18,0),4)),MATCH(C22,INDIRECT("'Charges Directes'!"&amp;LEFT(ADDRESS(1,MATCH($C$2,'Charges Directes'!$18:$18,0)-1,4),1)&amp;":"&amp;LEFT(ADDRESS(1,MATCH($C$2,'Charges Directes'!$18:$18,0)-1,4),1)),0)),"")</f>
        <v/>
      </c>
      <c r="E22" s="240"/>
      <c r="F22" s="284">
        <v>7060000</v>
      </c>
      <c r="G22" s="285" t="s">
        <v>41</v>
      </c>
      <c r="H22" s="242"/>
      <c r="I22" s="271"/>
      <c r="J22" s="1"/>
      <c r="O22" s="252">
        <v>6063140</v>
      </c>
      <c r="P22" s="253" t="s">
        <v>50</v>
      </c>
      <c r="Q22" s="252">
        <v>7062000</v>
      </c>
      <c r="R22" s="252" t="s">
        <v>54</v>
      </c>
    </row>
    <row r="23" spans="1:18" s="158" customFormat="1">
      <c r="A23" s="278"/>
      <c r="B23" s="284">
        <v>6063100</v>
      </c>
      <c r="C23" s="285" t="s">
        <v>42</v>
      </c>
      <c r="D23" s="283" t="str">
        <f ca="1">IFERROR(INDEX(INDIRECT("'Charges Directes'!"&amp;ADDRESS(1,MATCH($C$2,'Charges Directes'!$18:$18,0),4)&amp;":"&amp;ADDRESS(52,MATCH($C$2,'Charges Directes'!$18:$18,0),4)),MATCH(C23,INDIRECT("'Charges Directes'!"&amp;LEFT(ADDRESS(1,MATCH($C$2,'Charges Directes'!$18:$18,0)-1,4),1)&amp;":"&amp;LEFT(ADDRESS(1,MATCH($C$2,'Charges Directes'!$18:$18,0)-1,4),1)),0)),"")</f>
        <v/>
      </c>
      <c r="E23" s="240"/>
      <c r="F23" s="284">
        <v>7061000</v>
      </c>
      <c r="G23" s="285" t="s">
        <v>43</v>
      </c>
      <c r="H23" s="242"/>
      <c r="I23" s="271"/>
      <c r="J23" s="1"/>
      <c r="O23" s="252">
        <v>6063150</v>
      </c>
      <c r="P23" s="253" t="s">
        <v>52</v>
      </c>
      <c r="Q23" s="252">
        <v>7063000</v>
      </c>
      <c r="R23" s="252" t="s">
        <v>56</v>
      </c>
    </row>
    <row r="24" spans="1:18" s="158" customFormat="1">
      <c r="A24" s="278"/>
      <c r="B24" s="284">
        <v>6063101</v>
      </c>
      <c r="C24" s="285" t="s">
        <v>223</v>
      </c>
      <c r="D24" s="283" t="str">
        <f ca="1">IFERROR(INDEX(INDIRECT("'Charges Directes'!"&amp;ADDRESS(1,MATCH($C$2,'Charges Directes'!$18:$18,0),4)&amp;":"&amp;ADDRESS(52,MATCH($C$2,'Charges Directes'!$18:$18,0),4)),MATCH(C24,INDIRECT("'Charges Directes'!"&amp;LEFT(ADDRESS(1,MATCH($C$2,'Charges Directes'!$18:$18,0)-1,4),1)&amp;":"&amp;LEFT(ADDRESS(1,MATCH($C$2,'Charges Directes'!$18:$18,0)-1,4),1)),0)),"")</f>
        <v/>
      </c>
      <c r="E24" s="240"/>
      <c r="F24" s="284">
        <v>7061110</v>
      </c>
      <c r="G24" s="293" t="s">
        <v>45</v>
      </c>
      <c r="H24" s="242"/>
      <c r="I24" s="271"/>
      <c r="J24" s="1"/>
      <c r="O24" s="252">
        <v>6063200</v>
      </c>
      <c r="P24" s="253" t="s">
        <v>53</v>
      </c>
      <c r="Q24" s="252">
        <v>7064000</v>
      </c>
      <c r="R24" s="252" t="s">
        <v>58</v>
      </c>
    </row>
    <row r="25" spans="1:18" s="158" customFormat="1">
      <c r="A25" s="278"/>
      <c r="B25" s="284">
        <v>6063102</v>
      </c>
      <c r="C25" s="285" t="s">
        <v>224</v>
      </c>
      <c r="D25" s="283" t="str">
        <f ca="1">IFERROR(INDEX(INDIRECT("'Charges Directes'!"&amp;ADDRESS(1,MATCH($C$2,'Charges Directes'!$18:$18,0),4)&amp;":"&amp;ADDRESS(52,MATCH($C$2,'Charges Directes'!$18:$18,0),4)),MATCH(C25,INDIRECT("'Charges Directes'!"&amp;LEFT(ADDRESS(1,MATCH($C$2,'Charges Directes'!$18:$18,0)-1,4),1)&amp;":"&amp;LEFT(ADDRESS(1,MATCH($C$2,'Charges Directes'!$18:$18,0)-1,4),1)),0)),"")</f>
        <v/>
      </c>
      <c r="E25" s="240"/>
      <c r="F25" s="284">
        <v>706113</v>
      </c>
      <c r="G25" s="285" t="s">
        <v>47</v>
      </c>
      <c r="H25" s="242"/>
      <c r="I25" s="271"/>
      <c r="J25" s="1"/>
      <c r="O25" s="252">
        <v>6063210</v>
      </c>
      <c r="P25" s="253" t="s">
        <v>55</v>
      </c>
      <c r="Q25" s="252">
        <v>7065000</v>
      </c>
      <c r="R25" s="254" t="s">
        <v>60</v>
      </c>
    </row>
    <row r="26" spans="1:18" s="158" customFormat="1">
      <c r="A26" s="278"/>
      <c r="B26" s="284">
        <v>6063110</v>
      </c>
      <c r="C26" s="285" t="s">
        <v>44</v>
      </c>
      <c r="D26" s="283" t="str">
        <f ca="1">IFERROR(INDEX(INDIRECT("'Charges Directes'!"&amp;ADDRESS(1,MATCH($C$2,'Charges Directes'!$18:$18,0),4)&amp;":"&amp;ADDRESS(52,MATCH($C$2,'Charges Directes'!$18:$18,0),4)),MATCH(C26,INDIRECT("'Charges Directes'!"&amp;LEFT(ADDRESS(1,MATCH($C$2,'Charges Directes'!$18:$18,0)-1,4),1)&amp;":"&amp;LEFT(ADDRESS(1,MATCH($C$2,'Charges Directes'!$18:$18,0)-1,4),1)),0)),"")</f>
        <v/>
      </c>
      <c r="E26" s="240"/>
      <c r="F26" s="284">
        <v>7061500</v>
      </c>
      <c r="G26" s="285" t="s">
        <v>49</v>
      </c>
      <c r="H26" s="242"/>
      <c r="I26" s="271"/>
      <c r="J26" s="1"/>
      <c r="O26" s="252">
        <v>6063220</v>
      </c>
      <c r="P26" s="253" t="s">
        <v>57</v>
      </c>
      <c r="Q26" s="252">
        <v>7065300</v>
      </c>
      <c r="R26" s="252" t="s">
        <v>62</v>
      </c>
    </row>
    <row r="27" spans="1:18" s="158" customFormat="1">
      <c r="A27" s="278"/>
      <c r="B27" s="284">
        <v>6063120</v>
      </c>
      <c r="C27" s="285" t="s">
        <v>46</v>
      </c>
      <c r="D27" s="283" t="str">
        <f ca="1">IFERROR(INDEX(INDIRECT("'Charges Directes'!"&amp;ADDRESS(1,MATCH($C$2,'Charges Directes'!$18:$18,0),4)&amp;":"&amp;ADDRESS(52,MATCH($C$2,'Charges Directes'!$18:$18,0),4)),MATCH(C27,INDIRECT("'Charges Directes'!"&amp;LEFT(ADDRESS(1,MATCH($C$2,'Charges Directes'!$18:$18,0)-1,4),1)&amp;":"&amp;LEFT(ADDRESS(1,MATCH($C$2,'Charges Directes'!$18:$18,0)-1,4),1)),0)),"")</f>
        <v/>
      </c>
      <c r="E27" s="240"/>
      <c r="F27" s="284">
        <v>7061600</v>
      </c>
      <c r="G27" s="285" t="s">
        <v>51</v>
      </c>
      <c r="H27" s="242"/>
      <c r="I27" s="271"/>
      <c r="J27" s="1"/>
      <c r="O27" s="252">
        <v>6063221</v>
      </c>
      <c r="P27" s="251" t="s">
        <v>213</v>
      </c>
      <c r="Q27" s="252">
        <v>7066000</v>
      </c>
      <c r="R27" s="252" t="s">
        <v>64</v>
      </c>
    </row>
    <row r="28" spans="1:18" s="158" customFormat="1">
      <c r="A28" s="278"/>
      <c r="B28" s="284">
        <v>6063130</v>
      </c>
      <c r="C28" s="293" t="s">
        <v>206</v>
      </c>
      <c r="D28" s="283" t="str">
        <f ca="1">IFERROR(INDEX(INDIRECT("'Charges Directes'!"&amp;ADDRESS(1,MATCH($C$2,'Charges Directes'!$18:$18,0),4)&amp;":"&amp;ADDRESS(52,MATCH($C$2,'Charges Directes'!$18:$18,0),4)),MATCH(C28,INDIRECT("'Charges Directes'!"&amp;LEFT(ADDRESS(1,MATCH($C$2,'Charges Directes'!$18:$18,0)-1,4),1)&amp;":"&amp;LEFT(ADDRESS(1,MATCH($C$2,'Charges Directes'!$18:$18,0)-1,4),1)),0)),"")</f>
        <v/>
      </c>
      <c r="E28" s="240"/>
      <c r="F28" s="284">
        <v>7061700</v>
      </c>
      <c r="G28" s="285" t="s">
        <v>9</v>
      </c>
      <c r="H28" s="242"/>
      <c r="I28" s="271"/>
      <c r="J28" s="1"/>
      <c r="O28" s="252">
        <v>6063222</v>
      </c>
      <c r="P28" s="253" t="s">
        <v>214</v>
      </c>
      <c r="Q28" s="252">
        <v>7068000</v>
      </c>
      <c r="R28" s="252" t="s">
        <v>66</v>
      </c>
    </row>
    <row r="29" spans="1:18" s="158" customFormat="1">
      <c r="A29" s="278"/>
      <c r="B29" s="284">
        <v>6063140</v>
      </c>
      <c r="C29" s="285" t="s">
        <v>50</v>
      </c>
      <c r="D29" s="283" t="str">
        <f ca="1">IFERROR(INDEX(INDIRECT("'Charges Directes'!"&amp;ADDRESS(1,MATCH($C$2,'Charges Directes'!$18:$18,0),4)&amp;":"&amp;ADDRESS(52,MATCH($C$2,'Charges Directes'!$18:$18,0),4)),MATCH(C29,INDIRECT("'Charges Directes'!"&amp;LEFT(ADDRESS(1,MATCH($C$2,'Charges Directes'!$18:$18,0)-1,4),1)&amp;":"&amp;LEFT(ADDRESS(1,MATCH($C$2,'Charges Directes'!$18:$18,0)-1,4),1)),0)),"")</f>
        <v/>
      </c>
      <c r="E29" s="240"/>
      <c r="F29" s="284">
        <v>7062000</v>
      </c>
      <c r="G29" s="285" t="s">
        <v>54</v>
      </c>
      <c r="H29" s="242"/>
      <c r="I29" s="271"/>
      <c r="J29" s="1"/>
      <c r="O29" s="252">
        <v>6063230</v>
      </c>
      <c r="P29" s="253" t="s">
        <v>59</v>
      </c>
      <c r="Q29" s="252">
        <v>7069300</v>
      </c>
      <c r="R29" s="252" t="s">
        <v>11</v>
      </c>
    </row>
    <row r="30" spans="1:18" s="158" customFormat="1">
      <c r="A30" s="278"/>
      <c r="B30" s="284">
        <v>6063150</v>
      </c>
      <c r="C30" s="285" t="s">
        <v>52</v>
      </c>
      <c r="D30" s="283" t="str">
        <f ca="1">IFERROR(INDEX(INDIRECT("'Charges Directes'!"&amp;ADDRESS(1,MATCH($C$2,'Charges Directes'!$18:$18,0),4)&amp;":"&amp;ADDRESS(52,MATCH($C$2,'Charges Directes'!$18:$18,0),4)),MATCH(C30,INDIRECT("'Charges Directes'!"&amp;LEFT(ADDRESS(1,MATCH($C$2,'Charges Directes'!$18:$18,0)-1,4),1)&amp;":"&amp;LEFT(ADDRESS(1,MATCH($C$2,'Charges Directes'!$18:$18,0)-1,4),1)),0)),"")</f>
        <v/>
      </c>
      <c r="E30" s="240"/>
      <c r="F30" s="284">
        <v>7063000</v>
      </c>
      <c r="G30" s="285" t="s">
        <v>56</v>
      </c>
      <c r="H30" s="242"/>
      <c r="I30" s="271"/>
      <c r="J30" s="1"/>
      <c r="O30" s="252">
        <v>6063300</v>
      </c>
      <c r="P30" s="253" t="s">
        <v>61</v>
      </c>
      <c r="Q30" s="252">
        <v>7411100</v>
      </c>
      <c r="R30" s="255" t="s">
        <v>240</v>
      </c>
    </row>
    <row r="31" spans="1:18" s="158" customFormat="1">
      <c r="A31" s="278"/>
      <c r="B31" s="284">
        <v>6063200</v>
      </c>
      <c r="C31" s="46" t="s">
        <v>53</v>
      </c>
      <c r="D31" s="283" t="str">
        <f ca="1">IFERROR(INDEX(INDIRECT("'Charges Directes'!"&amp;ADDRESS(1,MATCH($C$2,'Charges Directes'!$18:$18,0),4)&amp;":"&amp;ADDRESS(52,MATCH($C$2,'Charges Directes'!$18:$18,0),4)),MATCH(C31,INDIRECT("'Charges Directes'!"&amp;LEFT(ADDRESS(1,MATCH($C$2,'Charges Directes'!$18:$18,0)-1,4),1)&amp;":"&amp;LEFT(ADDRESS(1,MATCH($C$2,'Charges Directes'!$18:$18,0)-1,4),1)),0)),"")</f>
        <v/>
      </c>
      <c r="E31" s="240"/>
      <c r="F31" s="284">
        <v>7064000</v>
      </c>
      <c r="G31" s="285" t="s">
        <v>58</v>
      </c>
      <c r="H31" s="242"/>
      <c r="I31" s="271"/>
      <c r="J31" s="1"/>
      <c r="O31" s="252">
        <v>6064000</v>
      </c>
      <c r="P31" s="251" t="s">
        <v>277</v>
      </c>
      <c r="Q31" s="252">
        <v>7411100</v>
      </c>
      <c r="R31" s="255" t="s">
        <v>241</v>
      </c>
    </row>
    <row r="32" spans="1:18" s="158" customFormat="1">
      <c r="A32" s="278"/>
      <c r="B32" s="284">
        <v>6063210</v>
      </c>
      <c r="C32" s="285" t="s">
        <v>55</v>
      </c>
      <c r="D32" s="283" t="str">
        <f ca="1">IFERROR(INDEX(INDIRECT("'Charges Directes'!"&amp;ADDRESS(1,MATCH($C$2,'Charges Directes'!$18:$18,0),4)&amp;":"&amp;ADDRESS(52,MATCH($C$2,'Charges Directes'!$18:$18,0),4)),MATCH(C32,INDIRECT("'Charges Directes'!"&amp;LEFT(ADDRESS(1,MATCH($C$2,'Charges Directes'!$18:$18,0)-1,4),1)&amp;":"&amp;LEFT(ADDRESS(1,MATCH($C$2,'Charges Directes'!$18:$18,0)-1,4),1)),0)),"")</f>
        <v/>
      </c>
      <c r="E32" s="240"/>
      <c r="F32" s="284">
        <v>7065000</v>
      </c>
      <c r="G32" s="293" t="s">
        <v>60</v>
      </c>
      <c r="H32" s="242"/>
      <c r="I32" s="271"/>
      <c r="J32" s="1"/>
      <c r="O32" s="252">
        <v>6064101</v>
      </c>
      <c r="P32" s="253" t="s">
        <v>210</v>
      </c>
      <c r="Q32" s="252">
        <v>7411100</v>
      </c>
      <c r="R32" s="255" t="s">
        <v>242</v>
      </c>
    </row>
    <row r="33" spans="1:18" s="158" customFormat="1">
      <c r="A33" s="278"/>
      <c r="B33" s="284">
        <v>6063220</v>
      </c>
      <c r="C33" s="285" t="s">
        <v>57</v>
      </c>
      <c r="D33" s="283" t="str">
        <f ca="1">IFERROR(INDEX(INDIRECT("'Charges Directes'!"&amp;ADDRESS(1,MATCH($C$2,'Charges Directes'!$18:$18,0),4)&amp;":"&amp;ADDRESS(52,MATCH($C$2,'Charges Directes'!$18:$18,0),4)),MATCH(C33,INDIRECT("'Charges Directes'!"&amp;LEFT(ADDRESS(1,MATCH($C$2,'Charges Directes'!$18:$18,0)-1,4),1)&amp;":"&amp;LEFT(ADDRESS(1,MATCH($C$2,'Charges Directes'!$18:$18,0)-1,4),1)),0)),"")</f>
        <v/>
      </c>
      <c r="E33" s="240"/>
      <c r="F33" s="284">
        <v>7065300</v>
      </c>
      <c r="G33" s="285" t="s">
        <v>62</v>
      </c>
      <c r="H33" s="242"/>
      <c r="I33" s="271"/>
      <c r="J33" s="1"/>
      <c r="O33" s="252">
        <v>6064102</v>
      </c>
      <c r="P33" s="253" t="s">
        <v>211</v>
      </c>
      <c r="Q33" s="252">
        <v>7411100</v>
      </c>
      <c r="R33" s="255" t="s">
        <v>243</v>
      </c>
    </row>
    <row r="34" spans="1:18" s="158" customFormat="1">
      <c r="A34" s="278"/>
      <c r="B34" s="284">
        <v>6063221</v>
      </c>
      <c r="C34" s="293" t="s">
        <v>213</v>
      </c>
      <c r="D34" s="283" t="str">
        <f ca="1">IFERROR(INDEX(INDIRECT("'Charges Directes'!"&amp;ADDRESS(1,MATCH($C$2,'Charges Directes'!$18:$18,0),4)&amp;":"&amp;ADDRESS(52,MATCH($C$2,'Charges Directes'!$18:$18,0),4)),MATCH(C34,INDIRECT("'Charges Directes'!"&amp;LEFT(ADDRESS(1,MATCH($C$2,'Charges Directes'!$18:$18,0)-1,4),1)&amp;":"&amp;LEFT(ADDRESS(1,MATCH($C$2,'Charges Directes'!$18:$18,0)-1,4),1)),0)),"")</f>
        <v/>
      </c>
      <c r="E34" s="240"/>
      <c r="F34" s="284">
        <v>7066000</v>
      </c>
      <c r="G34" s="285" t="s">
        <v>64</v>
      </c>
      <c r="H34" s="242"/>
      <c r="I34" s="271"/>
      <c r="J34" s="1"/>
      <c r="O34" s="252">
        <v>6064200</v>
      </c>
      <c r="P34" s="253" t="s">
        <v>212</v>
      </c>
      <c r="Q34" s="252">
        <v>7411100</v>
      </c>
      <c r="R34" s="255" t="s">
        <v>209</v>
      </c>
    </row>
    <row r="35" spans="1:18" s="158" customFormat="1">
      <c r="A35" s="278"/>
      <c r="B35" s="284">
        <v>6063222</v>
      </c>
      <c r="C35" s="285" t="s">
        <v>214</v>
      </c>
      <c r="D35" s="283" t="str">
        <f ca="1">IFERROR(INDEX(INDIRECT("'Charges Directes'!"&amp;ADDRESS(1,MATCH($C$2,'Charges Directes'!$18:$18,0),4)&amp;":"&amp;ADDRESS(52,MATCH($C$2,'Charges Directes'!$18:$18,0),4)),MATCH(C35,INDIRECT("'Charges Directes'!"&amp;LEFT(ADDRESS(1,MATCH($C$2,'Charges Directes'!$18:$18,0)-1,4),1)&amp;":"&amp;LEFT(ADDRESS(1,MATCH($C$2,'Charges Directes'!$18:$18,0)-1,4),1)),0)),"")</f>
        <v/>
      </c>
      <c r="E35" s="240"/>
      <c r="F35" s="284">
        <v>7068000</v>
      </c>
      <c r="G35" s="285" t="s">
        <v>66</v>
      </c>
      <c r="H35" s="242"/>
      <c r="I35" s="271"/>
      <c r="J35" s="1"/>
      <c r="O35" s="252">
        <v>6068100</v>
      </c>
      <c r="P35" s="253" t="s">
        <v>65</v>
      </c>
      <c r="Q35" s="252">
        <v>7411800</v>
      </c>
      <c r="R35" s="255" t="s">
        <v>244</v>
      </c>
    </row>
    <row r="36" spans="1:18" s="158" customFormat="1" ht="16" thickBot="1">
      <c r="A36" s="278"/>
      <c r="B36" s="284">
        <v>6063230</v>
      </c>
      <c r="C36" s="285" t="s">
        <v>59</v>
      </c>
      <c r="D36" s="283" t="str">
        <f ca="1">IFERROR(INDEX(INDIRECT("'Charges Directes'!"&amp;ADDRESS(1,MATCH($C$2,'Charges Directes'!$18:$18,0),4)&amp;":"&amp;ADDRESS(52,MATCH($C$2,'Charges Directes'!$18:$18,0),4)),MATCH(C36,INDIRECT("'Charges Directes'!"&amp;LEFT(ADDRESS(1,MATCH($C$2,'Charges Directes'!$18:$18,0)-1,4),1)&amp;":"&amp;LEFT(ADDRESS(1,MATCH($C$2,'Charges Directes'!$18:$18,0)-1,4),1)),0)),"")</f>
        <v/>
      </c>
      <c r="E36" s="240"/>
      <c r="F36" s="294">
        <v>7069300</v>
      </c>
      <c r="G36" s="295" t="s">
        <v>11</v>
      </c>
      <c r="H36" s="298"/>
      <c r="I36" s="271"/>
      <c r="J36" s="1"/>
      <c r="O36" s="252">
        <v>6068200</v>
      </c>
      <c r="P36" s="253" t="s">
        <v>67</v>
      </c>
      <c r="Q36" s="252">
        <v>7411800</v>
      </c>
      <c r="R36" s="255" t="s">
        <v>273</v>
      </c>
    </row>
    <row r="37" spans="1:18" s="158" customFormat="1" ht="16" thickBot="1">
      <c r="A37" s="278"/>
      <c r="B37" s="284">
        <v>6063300</v>
      </c>
      <c r="C37" s="285" t="s">
        <v>61</v>
      </c>
      <c r="D37" s="283" t="str">
        <f ca="1">IFERROR(INDEX(INDIRECT("'Charges Directes'!"&amp;ADDRESS(1,MATCH($C$2,'Charges Directes'!$18:$18,0),4)&amp;":"&amp;ADDRESS(52,MATCH($C$2,'Charges Directes'!$18:$18,0),4)),MATCH(C37,INDIRECT("'Charges Directes'!"&amp;LEFT(ADDRESS(1,MATCH($C$2,'Charges Directes'!$18:$18,0)-1,4),1)&amp;":"&amp;LEFT(ADDRESS(1,MATCH($C$2,'Charges Directes'!$18:$18,0)-1,4),1)),0)),"")</f>
        <v/>
      </c>
      <c r="E37" s="240"/>
      <c r="F37" s="265"/>
      <c r="G37" s="244"/>
      <c r="H37" s="299"/>
      <c r="I37" s="271"/>
      <c r="J37" s="1"/>
      <c r="O37" s="252">
        <v>6110000</v>
      </c>
      <c r="P37" s="253" t="s">
        <v>68</v>
      </c>
      <c r="Q37" s="252">
        <v>7411800</v>
      </c>
      <c r="R37" s="255" t="s">
        <v>245</v>
      </c>
    </row>
    <row r="38" spans="1:18" s="158" customFormat="1" ht="16" thickBot="1">
      <c r="A38" s="278"/>
      <c r="B38" s="284">
        <v>6064000</v>
      </c>
      <c r="C38" s="293" t="s">
        <v>277</v>
      </c>
      <c r="D38" s="283" t="str">
        <f ca="1">IFERROR(INDEX(INDIRECT("'Charges Directes'!"&amp;ADDRESS(1,MATCH($C$2,'Charges Directes'!$18:$18,0),4)&amp;":"&amp;ADDRESS(52,MATCH($C$2,'Charges Directes'!$18:$18,0),4)),MATCH(C38,INDIRECT("'Charges Directes'!"&amp;LEFT(ADDRESS(1,MATCH($C$2,'Charges Directes'!$18:$18,0)-1,4),1)&amp;":"&amp;LEFT(ADDRESS(1,MATCH($C$2,'Charges Directes'!$18:$18,0)-1,4),1)),0)),"")</f>
        <v/>
      </c>
      <c r="E38" s="240"/>
      <c r="F38" s="397" t="s">
        <v>70</v>
      </c>
      <c r="G38" s="398"/>
      <c r="H38" s="300">
        <f>SUM(H39:H80)</f>
        <v>0</v>
      </c>
      <c r="I38" s="271"/>
      <c r="J38" s="1"/>
      <c r="O38" s="252">
        <v>6111000</v>
      </c>
      <c r="P38" s="253" t="s">
        <v>69</v>
      </c>
      <c r="Q38" s="252">
        <v>7412000</v>
      </c>
      <c r="R38" s="255" t="s">
        <v>246</v>
      </c>
    </row>
    <row r="39" spans="1:18" s="158" customFormat="1">
      <c r="A39" s="278"/>
      <c r="B39" s="284">
        <v>6064101</v>
      </c>
      <c r="C39" s="285" t="s">
        <v>210</v>
      </c>
      <c r="D39" s="283" t="str">
        <f ca="1">IFERROR(INDEX(INDIRECT("'Charges Directes'!"&amp;ADDRESS(1,MATCH($C$2,'Charges Directes'!$18:$18,0),4)&amp;":"&amp;ADDRESS(52,MATCH($C$2,'Charges Directes'!$18:$18,0),4)),MATCH(C39,INDIRECT("'Charges Directes'!"&amp;LEFT(ADDRESS(1,MATCH($C$2,'Charges Directes'!$18:$18,0)-1,4),1)&amp;":"&amp;LEFT(ADDRESS(1,MATCH($C$2,'Charges Directes'!$18:$18,0)-1,4),1)),0)),"")</f>
        <v/>
      </c>
      <c r="E39" s="240"/>
      <c r="F39" s="301">
        <v>7411100</v>
      </c>
      <c r="G39" s="302" t="s">
        <v>240</v>
      </c>
      <c r="H39" s="303"/>
      <c r="I39" s="271"/>
      <c r="J39" s="1"/>
      <c r="O39" s="252">
        <v>6112000</v>
      </c>
      <c r="P39" s="253" t="s">
        <v>71</v>
      </c>
      <c r="Q39" s="252">
        <v>7412000</v>
      </c>
      <c r="R39" s="255" t="s">
        <v>247</v>
      </c>
    </row>
    <row r="40" spans="1:18" s="158" customFormat="1">
      <c r="A40" s="278"/>
      <c r="B40" s="284">
        <v>6064102</v>
      </c>
      <c r="C40" s="285" t="s">
        <v>211</v>
      </c>
      <c r="D40" s="283" t="str">
        <f ca="1">IFERROR(INDEX(INDIRECT("'Charges Directes'!"&amp;ADDRESS(1,MATCH($C$2,'Charges Directes'!$18:$18,0),4)&amp;":"&amp;ADDRESS(52,MATCH($C$2,'Charges Directes'!$18:$18,0),4)),MATCH(C40,INDIRECT("'Charges Directes'!"&amp;LEFT(ADDRESS(1,MATCH($C$2,'Charges Directes'!$18:$18,0)-1,4),1)&amp;":"&amp;LEFT(ADDRESS(1,MATCH($C$2,'Charges Directes'!$18:$18,0)-1,4),1)),0)),"")</f>
        <v/>
      </c>
      <c r="E40" s="240"/>
      <c r="F40" s="304">
        <v>7411100</v>
      </c>
      <c r="G40" s="305" t="s">
        <v>241</v>
      </c>
      <c r="H40" s="303"/>
      <c r="I40" s="271"/>
      <c r="J40" s="1"/>
      <c r="K40" s="237" t="s">
        <v>279</v>
      </c>
      <c r="O40" s="252">
        <v>6112100</v>
      </c>
      <c r="P40" s="253" t="s">
        <v>200</v>
      </c>
      <c r="Q40" s="252">
        <v>7412000</v>
      </c>
      <c r="R40" s="255" t="s">
        <v>248</v>
      </c>
    </row>
    <row r="41" spans="1:18" s="158" customFormat="1">
      <c r="A41" s="278"/>
      <c r="B41" s="284">
        <v>6064200</v>
      </c>
      <c r="C41" s="285" t="s">
        <v>212</v>
      </c>
      <c r="D41" s="283" t="str">
        <f ca="1">IFERROR(INDEX(INDIRECT("'Charges Directes'!"&amp;ADDRESS(1,MATCH($C$2,'Charges Directes'!$18:$18,0),4)&amp;":"&amp;ADDRESS(52,MATCH($C$2,'Charges Directes'!$18:$18,0),4)),MATCH(C41,INDIRECT("'Charges Directes'!"&amp;LEFT(ADDRESS(1,MATCH($C$2,'Charges Directes'!$18:$18,0)-1,4),1)&amp;":"&amp;LEFT(ADDRESS(1,MATCH($C$2,'Charges Directes'!$18:$18,0)-1,4),1)),0)),"")</f>
        <v/>
      </c>
      <c r="E41" s="240"/>
      <c r="F41" s="304">
        <v>7411100</v>
      </c>
      <c r="G41" s="305" t="s">
        <v>242</v>
      </c>
      <c r="H41" s="303"/>
      <c r="I41" s="271"/>
      <c r="J41" s="1"/>
      <c r="O41" s="252">
        <v>6112200</v>
      </c>
      <c r="P41" s="253" t="s">
        <v>201</v>
      </c>
      <c r="Q41" s="252">
        <v>7412000</v>
      </c>
      <c r="R41" s="256" t="s">
        <v>208</v>
      </c>
    </row>
    <row r="42" spans="1:18" s="158" customFormat="1">
      <c r="A42" s="278"/>
      <c r="B42" s="284">
        <v>6068100</v>
      </c>
      <c r="C42" s="285" t="s">
        <v>65</v>
      </c>
      <c r="D42" s="283" t="str">
        <f ca="1">IFERROR(INDEX(INDIRECT("'Charges Directes'!"&amp;ADDRESS(1,MATCH($C$2,'Charges Directes'!$18:$18,0),4)&amp;":"&amp;ADDRESS(52,MATCH($C$2,'Charges Directes'!$18:$18,0),4)),MATCH(C42,INDIRECT("'Charges Directes'!"&amp;LEFT(ADDRESS(1,MATCH($C$2,'Charges Directes'!$18:$18,0)-1,4),1)&amp;":"&amp;LEFT(ADDRESS(1,MATCH($C$2,'Charges Directes'!$18:$18,0)-1,4),1)),0)),"")</f>
        <v/>
      </c>
      <c r="E42" s="240"/>
      <c r="F42" s="304">
        <v>7411100</v>
      </c>
      <c r="G42" s="305" t="s">
        <v>243</v>
      </c>
      <c r="H42" s="303"/>
      <c r="I42" s="271"/>
      <c r="J42" s="1"/>
      <c r="O42" s="252">
        <v>6112300</v>
      </c>
      <c r="P42" s="253" t="s">
        <v>202</v>
      </c>
      <c r="Q42" s="252">
        <v>7412000</v>
      </c>
      <c r="R42" s="255" t="s">
        <v>249</v>
      </c>
    </row>
    <row r="43" spans="1:18" s="158" customFormat="1">
      <c r="A43" s="278"/>
      <c r="B43" s="284">
        <v>6068200</v>
      </c>
      <c r="C43" s="285" t="s">
        <v>67</v>
      </c>
      <c r="D43" s="283" t="str">
        <f ca="1">IFERROR(INDEX(INDIRECT("'Charges Directes'!"&amp;ADDRESS(1,MATCH($C$2,'Charges Directes'!$18:$18,0),4)&amp;":"&amp;ADDRESS(52,MATCH($C$2,'Charges Directes'!$18:$18,0),4)),MATCH(C43,INDIRECT("'Charges Directes'!"&amp;LEFT(ADDRESS(1,MATCH($C$2,'Charges Directes'!$18:$18,0)-1,4),1)&amp;":"&amp;LEFT(ADDRESS(1,MATCH($C$2,'Charges Directes'!$18:$18,0)-1,4),1)),0)),"")</f>
        <v/>
      </c>
      <c r="E43" s="240"/>
      <c r="F43" s="304">
        <v>7411100</v>
      </c>
      <c r="G43" s="305" t="s">
        <v>209</v>
      </c>
      <c r="H43" s="303"/>
      <c r="I43" s="271"/>
      <c r="J43" s="1"/>
      <c r="O43" s="252">
        <v>6112400</v>
      </c>
      <c r="P43" s="253" t="s">
        <v>203</v>
      </c>
      <c r="Q43" s="252">
        <v>7413000</v>
      </c>
      <c r="R43" s="255" t="s">
        <v>250</v>
      </c>
    </row>
    <row r="44" spans="1:18" s="158" customFormat="1">
      <c r="A44" s="278"/>
      <c r="B44" s="284">
        <v>6110000</v>
      </c>
      <c r="C44" s="285" t="s">
        <v>68</v>
      </c>
      <c r="D44" s="283" t="str">
        <f ca="1">IFERROR(INDEX(INDIRECT("'Charges Directes'!"&amp;ADDRESS(1,MATCH($C$2,'Charges Directes'!$18:$18,0),4)&amp;":"&amp;ADDRESS(52,MATCH($C$2,'Charges Directes'!$18:$18,0),4)),MATCH(C44,INDIRECT("'Charges Directes'!"&amp;LEFT(ADDRESS(1,MATCH($C$2,'Charges Directes'!$18:$18,0)-1,4),1)&amp;":"&amp;LEFT(ADDRESS(1,MATCH($C$2,'Charges Directes'!$18:$18,0)-1,4),1)),0)),"")</f>
        <v/>
      </c>
      <c r="E44" s="240"/>
      <c r="F44" s="304">
        <v>7411800</v>
      </c>
      <c r="G44" s="305" t="s">
        <v>244</v>
      </c>
      <c r="H44" s="303"/>
      <c r="I44" s="271"/>
      <c r="J44" s="1"/>
      <c r="O44" s="252">
        <v>6112500</v>
      </c>
      <c r="P44" s="253" t="s">
        <v>204</v>
      </c>
      <c r="Q44" s="252">
        <v>7413000</v>
      </c>
      <c r="R44" s="255" t="s">
        <v>251</v>
      </c>
    </row>
    <row r="45" spans="1:18" s="158" customFormat="1">
      <c r="A45" s="278"/>
      <c r="B45" s="284">
        <v>6111000</v>
      </c>
      <c r="C45" s="285" t="s">
        <v>69</v>
      </c>
      <c r="D45" s="283" t="str">
        <f ca="1">IFERROR(INDEX(INDIRECT("'Charges Directes'!"&amp;ADDRESS(1,MATCH($C$2,'Charges Directes'!$18:$18,0),4)&amp;":"&amp;ADDRESS(52,MATCH($C$2,'Charges Directes'!$18:$18,0),4)),MATCH(C45,INDIRECT("'Charges Directes'!"&amp;LEFT(ADDRESS(1,MATCH($C$2,'Charges Directes'!$18:$18,0)-1,4),1)&amp;":"&amp;LEFT(ADDRESS(1,MATCH($C$2,'Charges Directes'!$18:$18,0)-1,4),1)),0)),"")</f>
        <v/>
      </c>
      <c r="E45" s="240"/>
      <c r="F45" s="304">
        <v>7411800</v>
      </c>
      <c r="G45" s="305" t="s">
        <v>273</v>
      </c>
      <c r="H45" s="303"/>
      <c r="I45" s="271"/>
      <c r="J45" s="1"/>
      <c r="O45" s="252">
        <v>6113000</v>
      </c>
      <c r="P45" s="253" t="s">
        <v>72</v>
      </c>
      <c r="Q45" s="252">
        <v>7413000</v>
      </c>
      <c r="R45" s="255" t="s">
        <v>252</v>
      </c>
    </row>
    <row r="46" spans="1:18" s="158" customFormat="1">
      <c r="A46" s="278"/>
      <c r="B46" s="284">
        <v>6112000</v>
      </c>
      <c r="C46" s="285" t="s">
        <v>71</v>
      </c>
      <c r="D46" s="283" t="str">
        <f ca="1">IFERROR(INDEX(INDIRECT("'Charges Directes'!"&amp;ADDRESS(1,MATCH($C$2,'Charges Directes'!$18:$18,0),4)&amp;":"&amp;ADDRESS(52,MATCH($C$2,'Charges Directes'!$18:$18,0),4)),MATCH(C46,INDIRECT("'Charges Directes'!"&amp;LEFT(ADDRESS(1,MATCH($C$2,'Charges Directes'!$18:$18,0)-1,4),1)&amp;":"&amp;LEFT(ADDRESS(1,MATCH($C$2,'Charges Directes'!$18:$18,0)-1,4),1)),0)),"")</f>
        <v/>
      </c>
      <c r="E46" s="240"/>
      <c r="F46" s="304">
        <v>7411800</v>
      </c>
      <c r="G46" s="305" t="s">
        <v>245</v>
      </c>
      <c r="H46" s="303"/>
      <c r="I46" s="271"/>
      <c r="J46" s="1"/>
      <c r="O46" s="252">
        <v>6122000</v>
      </c>
      <c r="P46" s="251" t="s">
        <v>275</v>
      </c>
      <c r="Q46" s="252">
        <v>7413000</v>
      </c>
      <c r="R46" s="255" t="s">
        <v>253</v>
      </c>
    </row>
    <row r="47" spans="1:18" s="158" customFormat="1">
      <c r="A47" s="278"/>
      <c r="B47" s="284">
        <v>6112100</v>
      </c>
      <c r="C47" s="285" t="s">
        <v>200</v>
      </c>
      <c r="D47" s="283" t="str">
        <f ca="1">IFERROR(INDEX(INDIRECT("'Charges Directes'!"&amp;ADDRESS(1,MATCH($C$2,'Charges Directes'!$18:$18,0),4)&amp;":"&amp;ADDRESS(52,MATCH($C$2,'Charges Directes'!$18:$18,0),4)),MATCH(C47,INDIRECT("'Charges Directes'!"&amp;LEFT(ADDRESS(1,MATCH($C$2,'Charges Directes'!$18:$18,0)-1,4),1)&amp;":"&amp;LEFT(ADDRESS(1,MATCH($C$2,'Charges Directes'!$18:$18,0)-1,4),1)),0)),"")</f>
        <v/>
      </c>
      <c r="E47" s="240"/>
      <c r="F47" s="304">
        <v>7412000</v>
      </c>
      <c r="G47" s="305" t="s">
        <v>246</v>
      </c>
      <c r="H47" s="303"/>
      <c r="I47" s="271"/>
      <c r="J47" s="1"/>
      <c r="O47" s="252">
        <v>6132000</v>
      </c>
      <c r="P47" s="253" t="s">
        <v>74</v>
      </c>
      <c r="Q47" s="252">
        <v>7414000</v>
      </c>
      <c r="R47" s="255" t="s">
        <v>254</v>
      </c>
    </row>
    <row r="48" spans="1:18" s="158" customFormat="1">
      <c r="A48" s="278"/>
      <c r="B48" s="284">
        <v>6112200</v>
      </c>
      <c r="C48" s="285" t="s">
        <v>201</v>
      </c>
      <c r="D48" s="283" t="str">
        <f ca="1">IFERROR(INDEX(INDIRECT("'Charges Directes'!"&amp;ADDRESS(1,MATCH($C$2,'Charges Directes'!$18:$18,0),4)&amp;":"&amp;ADDRESS(52,MATCH($C$2,'Charges Directes'!$18:$18,0),4)),MATCH(C48,INDIRECT("'Charges Directes'!"&amp;LEFT(ADDRESS(1,MATCH($C$2,'Charges Directes'!$18:$18,0)-1,4),1)&amp;":"&amp;LEFT(ADDRESS(1,MATCH($C$2,'Charges Directes'!$18:$18,0)-1,4),1)),0)),"")</f>
        <v/>
      </c>
      <c r="E48" s="240"/>
      <c r="F48" s="304">
        <v>7412000</v>
      </c>
      <c r="G48" s="305" t="s">
        <v>247</v>
      </c>
      <c r="H48" s="303"/>
      <c r="I48" s="271"/>
      <c r="J48" s="1"/>
      <c r="O48" s="252">
        <v>6135100</v>
      </c>
      <c r="P48" s="253" t="s">
        <v>75</v>
      </c>
      <c r="Q48" s="252">
        <v>7414000</v>
      </c>
      <c r="R48" s="255" t="s">
        <v>255</v>
      </c>
    </row>
    <row r="49" spans="1:18" s="158" customFormat="1">
      <c r="A49" s="278"/>
      <c r="B49" s="284">
        <v>6112300</v>
      </c>
      <c r="C49" s="285" t="s">
        <v>202</v>
      </c>
      <c r="D49" s="283" t="str">
        <f ca="1">IFERROR(INDEX(INDIRECT("'Charges Directes'!"&amp;ADDRESS(1,MATCH($C$2,'Charges Directes'!$18:$18,0),4)&amp;":"&amp;ADDRESS(52,MATCH($C$2,'Charges Directes'!$18:$18,0),4)),MATCH(C49,INDIRECT("'Charges Directes'!"&amp;LEFT(ADDRESS(1,MATCH($C$2,'Charges Directes'!$18:$18,0)-1,4),1)&amp;":"&amp;LEFT(ADDRESS(1,MATCH($C$2,'Charges Directes'!$18:$18,0)-1,4),1)),0)),"")</f>
        <v/>
      </c>
      <c r="E49" s="243"/>
      <c r="F49" s="304">
        <v>7412000</v>
      </c>
      <c r="G49" s="305" t="s">
        <v>248</v>
      </c>
      <c r="H49" s="303"/>
      <c r="I49" s="271"/>
      <c r="J49" s="1"/>
      <c r="O49" s="252">
        <v>6135200</v>
      </c>
      <c r="P49" s="253" t="s">
        <v>76</v>
      </c>
      <c r="Q49" s="252">
        <v>7414000</v>
      </c>
      <c r="R49" s="255" t="s">
        <v>256</v>
      </c>
    </row>
    <row r="50" spans="1:18" s="158" customFormat="1">
      <c r="A50" s="278"/>
      <c r="B50" s="284">
        <v>6112400</v>
      </c>
      <c r="C50" s="285" t="s">
        <v>203</v>
      </c>
      <c r="D50" s="283" t="str">
        <f ca="1">IFERROR(INDEX(INDIRECT("'Charges Directes'!"&amp;ADDRESS(1,MATCH($C$2,'Charges Directes'!$18:$18,0),4)&amp;":"&amp;ADDRESS(52,MATCH($C$2,'Charges Directes'!$18:$18,0),4)),MATCH(C50,INDIRECT("'Charges Directes'!"&amp;LEFT(ADDRESS(1,MATCH($C$2,'Charges Directes'!$18:$18,0)-1,4),1)&amp;":"&amp;LEFT(ADDRESS(1,MATCH($C$2,'Charges Directes'!$18:$18,0)-1,4),1)),0)),"")</f>
        <v/>
      </c>
      <c r="E50" s="240"/>
      <c r="F50" s="304">
        <v>7412000</v>
      </c>
      <c r="G50" s="306" t="s">
        <v>208</v>
      </c>
      <c r="H50" s="303"/>
      <c r="I50" s="271"/>
      <c r="J50" s="1"/>
      <c r="O50" s="252">
        <v>6135300</v>
      </c>
      <c r="P50" s="253" t="s">
        <v>77</v>
      </c>
      <c r="Q50" s="252">
        <v>741400</v>
      </c>
      <c r="R50" s="255" t="s">
        <v>237</v>
      </c>
    </row>
    <row r="51" spans="1:18" s="158" customFormat="1">
      <c r="A51" s="278"/>
      <c r="B51" s="284">
        <v>6112500</v>
      </c>
      <c r="C51" s="285" t="s">
        <v>204</v>
      </c>
      <c r="D51" s="283" t="str">
        <f ca="1">IFERROR(INDEX(INDIRECT("'Charges Directes'!"&amp;ADDRESS(1,MATCH($C$2,'Charges Directes'!$18:$18,0),4)&amp;":"&amp;ADDRESS(52,MATCH($C$2,'Charges Directes'!$18:$18,0),4)),MATCH(C51,INDIRECT("'Charges Directes'!"&amp;LEFT(ADDRESS(1,MATCH($C$2,'Charges Directes'!$18:$18,0)-1,4),1)&amp;":"&amp;LEFT(ADDRESS(1,MATCH($C$2,'Charges Directes'!$18:$18,0)-1,4),1)),0)),"")</f>
        <v/>
      </c>
      <c r="E51" s="240"/>
      <c r="F51" s="304">
        <v>7412000</v>
      </c>
      <c r="G51" s="305" t="s">
        <v>249</v>
      </c>
      <c r="H51" s="303"/>
      <c r="I51" s="271"/>
      <c r="J51" s="1"/>
      <c r="O51" s="252">
        <v>6135400</v>
      </c>
      <c r="P51" s="253" t="s">
        <v>78</v>
      </c>
      <c r="Q51" s="252">
        <v>7420000</v>
      </c>
      <c r="R51" s="255" t="s">
        <v>147</v>
      </c>
    </row>
    <row r="52" spans="1:18" s="158" customFormat="1">
      <c r="A52" s="278"/>
      <c r="B52" s="284">
        <v>6113000</v>
      </c>
      <c r="C52" s="285" t="s">
        <v>72</v>
      </c>
      <c r="D52" s="283" t="str">
        <f ca="1">IFERROR(INDEX(INDIRECT("'Charges Directes'!"&amp;ADDRESS(1,MATCH($C$2,'Charges Directes'!$18:$18,0),4)&amp;":"&amp;ADDRESS(52,MATCH($C$2,'Charges Directes'!$18:$18,0),4)),MATCH(C52,INDIRECT("'Charges Directes'!"&amp;LEFT(ADDRESS(1,MATCH($C$2,'Charges Directes'!$18:$18,0)-1,4),1)&amp;":"&amp;LEFT(ADDRESS(1,MATCH($C$2,'Charges Directes'!$18:$18,0)-1,4),1)),0)),"")</f>
        <v/>
      </c>
      <c r="E52" s="240"/>
      <c r="F52" s="304">
        <v>7413000</v>
      </c>
      <c r="G52" s="305" t="s">
        <v>250</v>
      </c>
      <c r="H52" s="303"/>
      <c r="I52" s="271"/>
      <c r="J52" s="1"/>
      <c r="O52" s="252">
        <v>6135500</v>
      </c>
      <c r="P52" s="253" t="s">
        <v>79</v>
      </c>
      <c r="Q52" s="252">
        <v>7420000</v>
      </c>
      <c r="R52" s="255" t="s">
        <v>153</v>
      </c>
    </row>
    <row r="53" spans="1:18" s="158" customFormat="1">
      <c r="A53" s="278"/>
      <c r="B53" s="284">
        <v>6122000</v>
      </c>
      <c r="C53" s="293" t="s">
        <v>275</v>
      </c>
      <c r="D53" s="283" t="str">
        <f ca="1">IFERROR(INDEX(INDIRECT("'Charges Directes'!"&amp;ADDRESS(1,MATCH($C$2,'Charges Directes'!$18:$18,0),4)&amp;":"&amp;ADDRESS(52,MATCH($C$2,'Charges Directes'!$18:$18,0),4)),MATCH(C53,INDIRECT("'Charges Directes'!"&amp;LEFT(ADDRESS(1,MATCH($C$2,'Charges Directes'!$18:$18,0)-1,4),1)&amp;":"&amp;LEFT(ADDRESS(1,MATCH($C$2,'Charges Directes'!$18:$18,0)-1,4),1)),0)),"")</f>
        <v/>
      </c>
      <c r="E53" s="240"/>
      <c r="F53" s="304">
        <v>7413000</v>
      </c>
      <c r="G53" s="305" t="s">
        <v>251</v>
      </c>
      <c r="H53" s="303"/>
      <c r="I53" s="271"/>
      <c r="J53" s="1"/>
      <c r="O53" s="252">
        <v>6155100</v>
      </c>
      <c r="P53" s="253" t="s">
        <v>81</v>
      </c>
      <c r="Q53" s="252">
        <v>7420000</v>
      </c>
      <c r="R53" s="255" t="s">
        <v>236</v>
      </c>
    </row>
    <row r="54" spans="1:18" s="158" customFormat="1">
      <c r="A54" s="278"/>
      <c r="B54" s="284">
        <v>6132000</v>
      </c>
      <c r="C54" s="285" t="s">
        <v>74</v>
      </c>
      <c r="D54" s="283" t="str">
        <f ca="1">IFERROR(INDEX(INDIRECT("'Charges Directes'!"&amp;ADDRESS(1,MATCH($C$2,'Charges Directes'!$18:$18,0),4)&amp;":"&amp;ADDRESS(52,MATCH($C$2,'Charges Directes'!$18:$18,0),4)),MATCH(C54,INDIRECT("'Charges Directes'!"&amp;LEFT(ADDRESS(1,MATCH($C$2,'Charges Directes'!$18:$18,0)-1,4),1)&amp;":"&amp;LEFT(ADDRESS(1,MATCH($C$2,'Charges Directes'!$18:$18,0)-1,4),1)),0)),"")</f>
        <v/>
      </c>
      <c r="E54" s="244"/>
      <c r="F54" s="304">
        <v>7413000</v>
      </c>
      <c r="G54" s="305" t="s">
        <v>252</v>
      </c>
      <c r="H54" s="303"/>
      <c r="I54" s="271"/>
      <c r="J54" s="1"/>
      <c r="O54" s="252">
        <v>6155110</v>
      </c>
      <c r="P54" s="253" t="s">
        <v>83</v>
      </c>
      <c r="Q54" s="252">
        <v>7418200</v>
      </c>
      <c r="R54" s="255" t="s">
        <v>257</v>
      </c>
    </row>
    <row r="55" spans="1:18" s="158" customFormat="1">
      <c r="A55" s="278"/>
      <c r="B55" s="284">
        <v>6135100</v>
      </c>
      <c r="C55" s="285" t="s">
        <v>75</v>
      </c>
      <c r="D55" s="283" t="str">
        <f ca="1">IFERROR(INDEX(INDIRECT("'Charges Directes'!"&amp;ADDRESS(1,MATCH($C$2,'Charges Directes'!$18:$18,0),4)&amp;":"&amp;ADDRESS(52,MATCH($C$2,'Charges Directes'!$18:$18,0),4)),MATCH(C55,INDIRECT("'Charges Directes'!"&amp;LEFT(ADDRESS(1,MATCH($C$2,'Charges Directes'!$18:$18,0)-1,4),1)&amp;":"&amp;LEFT(ADDRESS(1,MATCH($C$2,'Charges Directes'!$18:$18,0)-1,4),1)),0)),"")</f>
        <v/>
      </c>
      <c r="E55" s="243"/>
      <c r="F55" s="304">
        <v>7413000</v>
      </c>
      <c r="G55" s="305" t="s">
        <v>253</v>
      </c>
      <c r="H55" s="303"/>
      <c r="I55" s="271"/>
      <c r="J55" s="1"/>
      <c r="O55" s="252">
        <v>6155120</v>
      </c>
      <c r="P55" s="253" t="s">
        <v>85</v>
      </c>
      <c r="Q55" s="252">
        <v>7418200</v>
      </c>
      <c r="R55" s="255" t="s">
        <v>258</v>
      </c>
    </row>
    <row r="56" spans="1:18" s="158" customFormat="1">
      <c r="A56" s="278"/>
      <c r="B56" s="284">
        <v>6135200</v>
      </c>
      <c r="C56" s="285" t="s">
        <v>76</v>
      </c>
      <c r="D56" s="283" t="str">
        <f ca="1">IFERROR(INDEX(INDIRECT("'Charges Directes'!"&amp;ADDRESS(1,MATCH($C$2,'Charges Directes'!$18:$18,0),4)&amp;":"&amp;ADDRESS(52,MATCH($C$2,'Charges Directes'!$18:$18,0),4)),MATCH(C56,INDIRECT("'Charges Directes'!"&amp;LEFT(ADDRESS(1,MATCH($C$2,'Charges Directes'!$18:$18,0)-1,4),1)&amp;":"&amp;LEFT(ADDRESS(1,MATCH($C$2,'Charges Directes'!$18:$18,0)-1,4),1)),0)),"")</f>
        <v/>
      </c>
      <c r="E56" s="245"/>
      <c r="F56" s="304">
        <v>7414000</v>
      </c>
      <c r="G56" s="305" t="s">
        <v>254</v>
      </c>
      <c r="H56" s="303"/>
      <c r="I56" s="271"/>
      <c r="J56" s="1"/>
      <c r="O56" s="252">
        <v>6155130</v>
      </c>
      <c r="P56" s="253" t="s">
        <v>87</v>
      </c>
      <c r="Q56" s="252">
        <v>7418200</v>
      </c>
      <c r="R56" s="255" t="s">
        <v>259</v>
      </c>
    </row>
    <row r="57" spans="1:18" s="158" customFormat="1">
      <c r="A57" s="278"/>
      <c r="B57" s="284">
        <v>6135300</v>
      </c>
      <c r="C57" s="285" t="s">
        <v>77</v>
      </c>
      <c r="D57" s="283" t="str">
        <f ca="1">IFERROR(INDEX(INDIRECT("'Charges Directes'!"&amp;ADDRESS(1,MATCH($C$2,'Charges Directes'!$18:$18,0),4)&amp;":"&amp;ADDRESS(52,MATCH($C$2,'Charges Directes'!$18:$18,0),4)),MATCH(C57,INDIRECT("'Charges Directes'!"&amp;LEFT(ADDRESS(1,MATCH($C$2,'Charges Directes'!$18:$18,0)-1,4),1)&amp;":"&amp;LEFT(ADDRESS(1,MATCH($C$2,'Charges Directes'!$18:$18,0)-1,4),1)),0)),"")</f>
        <v/>
      </c>
      <c r="E57" s="245"/>
      <c r="F57" s="304">
        <v>7414000</v>
      </c>
      <c r="G57" s="305" t="s">
        <v>255</v>
      </c>
      <c r="H57" s="303"/>
      <c r="I57" s="271"/>
      <c r="J57" s="1"/>
      <c r="O57" s="252">
        <v>6155140</v>
      </c>
      <c r="P57" s="253" t="s">
        <v>89</v>
      </c>
      <c r="Q57" s="252">
        <v>7418200</v>
      </c>
      <c r="R57" s="255" t="s">
        <v>260</v>
      </c>
    </row>
    <row r="58" spans="1:18" s="158" customFormat="1">
      <c r="A58" s="278"/>
      <c r="B58" s="284">
        <v>6135400</v>
      </c>
      <c r="C58" s="285" t="s">
        <v>78</v>
      </c>
      <c r="D58" s="283" t="str">
        <f ca="1">IFERROR(INDEX(INDIRECT("'Charges Directes'!"&amp;ADDRESS(1,MATCH($C$2,'Charges Directes'!$18:$18,0),4)&amp;":"&amp;ADDRESS(52,MATCH($C$2,'Charges Directes'!$18:$18,0),4)),MATCH(C58,INDIRECT("'Charges Directes'!"&amp;LEFT(ADDRESS(1,MATCH($C$2,'Charges Directes'!$18:$18,0)-1,4),1)&amp;":"&amp;LEFT(ADDRESS(1,MATCH($C$2,'Charges Directes'!$18:$18,0)-1,4),1)),0)),"")</f>
        <v/>
      </c>
      <c r="E58" s="245"/>
      <c r="F58" s="304">
        <v>7414000</v>
      </c>
      <c r="G58" s="305" t="s">
        <v>256</v>
      </c>
      <c r="H58" s="303"/>
      <c r="I58" s="271"/>
      <c r="J58" s="1"/>
      <c r="O58" s="252">
        <v>6155150</v>
      </c>
      <c r="P58" s="253" t="s">
        <v>91</v>
      </c>
      <c r="Q58" s="252">
        <v>7418200</v>
      </c>
      <c r="R58" s="255" t="s">
        <v>239</v>
      </c>
    </row>
    <row r="59" spans="1:18" s="158" customFormat="1">
      <c r="A59" s="278"/>
      <c r="B59" s="284">
        <v>6135500</v>
      </c>
      <c r="C59" s="285" t="s">
        <v>79</v>
      </c>
      <c r="D59" s="283" t="str">
        <f ca="1">IFERROR(INDEX(INDIRECT("'Charges Directes'!"&amp;ADDRESS(1,MATCH($C$2,'Charges Directes'!$18:$18,0),4)&amp;":"&amp;ADDRESS(52,MATCH($C$2,'Charges Directes'!$18:$18,0),4)),MATCH(C59,INDIRECT("'Charges Directes'!"&amp;LEFT(ADDRESS(1,MATCH($C$2,'Charges Directes'!$18:$18,0)-1,4),1)&amp;":"&amp;LEFT(ADDRESS(1,MATCH($C$2,'Charges Directes'!$18:$18,0)-1,4),1)),0)),"")</f>
        <v/>
      </c>
      <c r="E59" s="245"/>
      <c r="F59" s="304">
        <v>741400</v>
      </c>
      <c r="G59" s="305" t="s">
        <v>237</v>
      </c>
      <c r="H59" s="303"/>
      <c r="I59" s="271"/>
      <c r="J59" s="1"/>
      <c r="O59" s="252">
        <v>6156000</v>
      </c>
      <c r="P59" s="253" t="s">
        <v>92</v>
      </c>
      <c r="Q59" s="252">
        <v>7418200</v>
      </c>
      <c r="R59" s="255" t="s">
        <v>261</v>
      </c>
    </row>
    <row r="60" spans="1:18" s="158" customFormat="1">
      <c r="A60" s="278"/>
      <c r="B60" s="284">
        <v>6155100</v>
      </c>
      <c r="C60" s="285" t="s">
        <v>81</v>
      </c>
      <c r="D60" s="283" t="str">
        <f ca="1">IFERROR(INDEX(INDIRECT("'Charges Directes'!"&amp;ADDRESS(1,MATCH($C$2,'Charges Directes'!$18:$18,0),4)&amp;":"&amp;ADDRESS(52,MATCH($C$2,'Charges Directes'!$18:$18,0),4)),MATCH(C60,INDIRECT("'Charges Directes'!"&amp;LEFT(ADDRESS(1,MATCH($C$2,'Charges Directes'!$18:$18,0)-1,4),1)&amp;":"&amp;LEFT(ADDRESS(1,MATCH($C$2,'Charges Directes'!$18:$18,0)-1,4),1)),0)),"")</f>
        <v/>
      </c>
      <c r="E60" s="245"/>
      <c r="F60" s="304">
        <v>7420000</v>
      </c>
      <c r="G60" s="305" t="s">
        <v>147</v>
      </c>
      <c r="H60" s="303"/>
      <c r="I60" s="271"/>
      <c r="J60" s="1"/>
      <c r="O60" s="252">
        <v>6160000</v>
      </c>
      <c r="P60" s="253" t="s">
        <v>93</v>
      </c>
      <c r="Q60" s="252">
        <v>7418200</v>
      </c>
      <c r="R60" s="255" t="s">
        <v>262</v>
      </c>
    </row>
    <row r="61" spans="1:18" s="158" customFormat="1">
      <c r="A61" s="278"/>
      <c r="B61" s="284">
        <v>6155110</v>
      </c>
      <c r="C61" s="285" t="s">
        <v>83</v>
      </c>
      <c r="D61" s="283" t="str">
        <f ca="1">IFERROR(INDEX(INDIRECT("'Charges Directes'!"&amp;ADDRESS(1,MATCH($C$2,'Charges Directes'!$18:$18,0),4)&amp;":"&amp;ADDRESS(52,MATCH($C$2,'Charges Directes'!$18:$18,0),4)),MATCH(C61,INDIRECT("'Charges Directes'!"&amp;LEFT(ADDRESS(1,MATCH($C$2,'Charges Directes'!$18:$18,0)-1,4),1)&amp;":"&amp;LEFT(ADDRESS(1,MATCH($C$2,'Charges Directes'!$18:$18,0)-1,4),1)),0)),"")</f>
        <v/>
      </c>
      <c r="E61" s="245"/>
      <c r="F61" s="304">
        <v>7420000</v>
      </c>
      <c r="G61" s="305" t="s">
        <v>153</v>
      </c>
      <c r="H61" s="303"/>
      <c r="I61" s="271"/>
      <c r="J61" s="1"/>
      <c r="O61" s="252">
        <v>6181000</v>
      </c>
      <c r="P61" s="253" t="s">
        <v>94</v>
      </c>
      <c r="Q61" s="252">
        <v>7418200</v>
      </c>
      <c r="R61" s="255" t="s">
        <v>263</v>
      </c>
    </row>
    <row r="62" spans="1:18" s="158" customFormat="1">
      <c r="A62" s="278"/>
      <c r="B62" s="284">
        <v>6155120</v>
      </c>
      <c r="C62" s="285" t="s">
        <v>85</v>
      </c>
      <c r="D62" s="283" t="str">
        <f ca="1">IFERROR(INDEX(INDIRECT("'Charges Directes'!"&amp;ADDRESS(1,MATCH($C$2,'Charges Directes'!$18:$18,0),4)&amp;":"&amp;ADDRESS(52,MATCH($C$2,'Charges Directes'!$18:$18,0),4)),MATCH(C62,INDIRECT("'Charges Directes'!"&amp;LEFT(ADDRESS(1,MATCH($C$2,'Charges Directes'!$18:$18,0)-1,4),1)&amp;":"&amp;LEFT(ADDRESS(1,MATCH($C$2,'Charges Directes'!$18:$18,0)-1,4),1)),0)),"")</f>
        <v/>
      </c>
      <c r="E62" s="245"/>
      <c r="F62" s="304">
        <v>7420000</v>
      </c>
      <c r="G62" s="305" t="s">
        <v>236</v>
      </c>
      <c r="H62" s="303"/>
      <c r="I62" s="271"/>
      <c r="J62" s="1"/>
      <c r="O62" s="252">
        <v>6210000</v>
      </c>
      <c r="P62" s="253" t="s">
        <v>95</v>
      </c>
      <c r="Q62" s="252">
        <v>7418200</v>
      </c>
      <c r="R62" s="255" t="s">
        <v>264</v>
      </c>
    </row>
    <row r="63" spans="1:18" s="158" customFormat="1">
      <c r="A63" s="278"/>
      <c r="B63" s="284">
        <v>6155130</v>
      </c>
      <c r="C63" s="285" t="s">
        <v>87</v>
      </c>
      <c r="D63" s="283" t="str">
        <f ca="1">IFERROR(INDEX(INDIRECT("'Charges Directes'!"&amp;ADDRESS(1,MATCH($C$2,'Charges Directes'!$18:$18,0),4)&amp;":"&amp;ADDRESS(52,MATCH($C$2,'Charges Directes'!$18:$18,0),4)),MATCH(C63,INDIRECT("'Charges Directes'!"&amp;LEFT(ADDRESS(1,MATCH($C$2,'Charges Directes'!$18:$18,0)-1,4),1)&amp;":"&amp;LEFT(ADDRESS(1,MATCH($C$2,'Charges Directes'!$18:$18,0)-1,4),1)),0)),"")</f>
        <v/>
      </c>
      <c r="E63" s="307"/>
      <c r="F63" s="304">
        <v>7418200</v>
      </c>
      <c r="G63" s="305" t="s">
        <v>257</v>
      </c>
      <c r="H63" s="303"/>
      <c r="I63" s="271"/>
      <c r="J63" s="1"/>
      <c r="O63" s="252">
        <v>6226000</v>
      </c>
      <c r="P63" s="253" t="s">
        <v>96</v>
      </c>
      <c r="Q63" s="252">
        <v>7418200</v>
      </c>
      <c r="R63" s="255" t="s">
        <v>265</v>
      </c>
    </row>
    <row r="64" spans="1:18" s="158" customFormat="1">
      <c r="A64" s="278"/>
      <c r="B64" s="284">
        <v>6155140</v>
      </c>
      <c r="C64" s="285" t="s">
        <v>89</v>
      </c>
      <c r="D64" s="283" t="str">
        <f ca="1">IFERROR(INDEX(INDIRECT("'Charges Directes'!"&amp;ADDRESS(1,MATCH($C$2,'Charges Directes'!$18:$18,0),4)&amp;":"&amp;ADDRESS(52,MATCH($C$2,'Charges Directes'!$18:$18,0),4)),MATCH(C64,INDIRECT("'Charges Directes'!"&amp;LEFT(ADDRESS(1,MATCH($C$2,'Charges Directes'!$18:$18,0)-1,4),1)&amp;":"&amp;LEFT(ADDRESS(1,MATCH($C$2,'Charges Directes'!$18:$18,0)-1,4),1)),0)),"")</f>
        <v/>
      </c>
      <c r="E64" s="243"/>
      <c r="F64" s="304">
        <v>7418200</v>
      </c>
      <c r="G64" s="305" t="s">
        <v>258</v>
      </c>
      <c r="H64" s="303"/>
      <c r="I64" s="271"/>
      <c r="J64" s="1"/>
      <c r="O64" s="252">
        <v>6230000</v>
      </c>
      <c r="P64" s="253" t="s">
        <v>97</v>
      </c>
      <c r="Q64" s="252">
        <v>7418200</v>
      </c>
      <c r="R64" s="255" t="s">
        <v>266</v>
      </c>
    </row>
    <row r="65" spans="1:18" s="158" customFormat="1">
      <c r="A65" s="278"/>
      <c r="B65" s="284">
        <v>6155150</v>
      </c>
      <c r="C65" s="285" t="s">
        <v>91</v>
      </c>
      <c r="D65" s="283" t="str">
        <f ca="1">IFERROR(INDEX(INDIRECT("'Charges Directes'!"&amp;ADDRESS(1,MATCH($C$2,'Charges Directes'!$18:$18,0),4)&amp;":"&amp;ADDRESS(52,MATCH($C$2,'Charges Directes'!$18:$18,0),4)),MATCH(C65,INDIRECT("'Charges Directes'!"&amp;LEFT(ADDRESS(1,MATCH($C$2,'Charges Directes'!$18:$18,0)-1,4),1)&amp;":"&amp;LEFT(ADDRESS(1,MATCH($C$2,'Charges Directes'!$18:$18,0)-1,4),1)),0)),"")</f>
        <v/>
      </c>
      <c r="E65" s="308"/>
      <c r="F65" s="304">
        <v>7418200</v>
      </c>
      <c r="G65" s="305" t="s">
        <v>259</v>
      </c>
      <c r="H65" s="303"/>
      <c r="I65" s="271"/>
      <c r="J65" s="1"/>
      <c r="O65" s="252">
        <v>6231100</v>
      </c>
      <c r="P65" s="253" t="s">
        <v>98</v>
      </c>
      <c r="Q65" s="252">
        <v>7418200</v>
      </c>
      <c r="R65" s="255" t="s">
        <v>267</v>
      </c>
    </row>
    <row r="66" spans="1:18" s="158" customFormat="1">
      <c r="A66" s="278"/>
      <c r="B66" s="284">
        <v>6156000</v>
      </c>
      <c r="C66" s="285" t="s">
        <v>92</v>
      </c>
      <c r="D66" s="283" t="str">
        <f ca="1">IFERROR(INDEX(INDIRECT("'Charges Directes'!"&amp;ADDRESS(1,MATCH($C$2,'Charges Directes'!$18:$18,0),4)&amp;":"&amp;ADDRESS(52,MATCH($C$2,'Charges Directes'!$18:$18,0),4)),MATCH(C66,INDIRECT("'Charges Directes'!"&amp;LEFT(ADDRESS(1,MATCH($C$2,'Charges Directes'!$18:$18,0)-1,4),1)&amp;":"&amp;LEFT(ADDRESS(1,MATCH($C$2,'Charges Directes'!$18:$18,0)-1,4),1)),0)),"")</f>
        <v/>
      </c>
      <c r="E66" s="308"/>
      <c r="F66" s="304">
        <v>7418200</v>
      </c>
      <c r="G66" s="305" t="s">
        <v>260</v>
      </c>
      <c r="H66" s="303"/>
      <c r="I66" s="271"/>
      <c r="J66" s="1"/>
      <c r="O66" s="252">
        <v>6231200</v>
      </c>
      <c r="P66" s="253" t="s">
        <v>99</v>
      </c>
      <c r="Q66" s="252">
        <v>7418200</v>
      </c>
      <c r="R66" s="255" t="s">
        <v>268</v>
      </c>
    </row>
    <row r="67" spans="1:18" s="158" customFormat="1">
      <c r="A67" s="278"/>
      <c r="B67" s="284">
        <v>6160000</v>
      </c>
      <c r="C67" s="285" t="s">
        <v>93</v>
      </c>
      <c r="D67" s="283" t="str">
        <f ca="1">IFERROR(INDEX(INDIRECT("'Charges Directes'!"&amp;ADDRESS(1,MATCH($C$2,'Charges Directes'!$18:$18,0),4)&amp;":"&amp;ADDRESS(52,MATCH($C$2,'Charges Directes'!$18:$18,0),4)),MATCH(C67,INDIRECT("'Charges Directes'!"&amp;LEFT(ADDRESS(1,MATCH($C$2,'Charges Directes'!$18:$18,0)-1,4),1)&amp;":"&amp;LEFT(ADDRESS(1,MATCH($C$2,'Charges Directes'!$18:$18,0)-1,4),1)),0)),"")</f>
        <v/>
      </c>
      <c r="E67" s="308"/>
      <c r="F67" s="304">
        <v>7418200</v>
      </c>
      <c r="G67" s="305" t="s">
        <v>239</v>
      </c>
      <c r="H67" s="303"/>
      <c r="I67" s="271"/>
      <c r="J67" s="1"/>
      <c r="O67" s="252">
        <v>6231100</v>
      </c>
      <c r="P67" s="253" t="s">
        <v>98</v>
      </c>
      <c r="Q67" s="252">
        <v>7418200</v>
      </c>
      <c r="R67" s="255" t="s">
        <v>269</v>
      </c>
    </row>
    <row r="68" spans="1:18" s="158" customFormat="1">
      <c r="A68" s="278"/>
      <c r="B68" s="284">
        <v>6181000</v>
      </c>
      <c r="C68" s="285" t="s">
        <v>94</v>
      </c>
      <c r="D68" s="283" t="str">
        <f ca="1">IFERROR(INDEX(INDIRECT("'Charges Directes'!"&amp;ADDRESS(1,MATCH($C$2,'Charges Directes'!$18:$18,0),4)&amp;":"&amp;ADDRESS(52,MATCH($C$2,'Charges Directes'!$18:$18,0),4)),MATCH(C68,INDIRECT("'Charges Directes'!"&amp;LEFT(ADDRESS(1,MATCH($C$2,'Charges Directes'!$18:$18,0)-1,4),1)&amp;":"&amp;LEFT(ADDRESS(1,MATCH($C$2,'Charges Directes'!$18:$18,0)-1,4),1)),0)),"")</f>
        <v/>
      </c>
      <c r="E68" s="308"/>
      <c r="F68" s="304">
        <v>7418200</v>
      </c>
      <c r="G68" s="305" t="s">
        <v>261</v>
      </c>
      <c r="H68" s="303"/>
      <c r="I68" s="271"/>
      <c r="J68" s="1"/>
      <c r="O68" s="252">
        <v>6231200</v>
      </c>
      <c r="P68" s="253" t="s">
        <v>99</v>
      </c>
      <c r="Q68" s="252">
        <v>7418200</v>
      </c>
      <c r="R68" s="255" t="s">
        <v>270</v>
      </c>
    </row>
    <row r="69" spans="1:18" s="158" customFormat="1">
      <c r="A69" s="278"/>
      <c r="B69" s="284">
        <v>6210000</v>
      </c>
      <c r="C69" s="285" t="s">
        <v>95</v>
      </c>
      <c r="D69" s="283" t="str">
        <f ca="1">IFERROR(INDEX(INDIRECT("'Charges Directes'!"&amp;ADDRESS(1,MATCH($C$2,'Charges Directes'!$18:$18,0),4)&amp;":"&amp;ADDRESS(52,MATCH($C$2,'Charges Directes'!$18:$18,0),4)),MATCH(C69,INDIRECT("'Charges Directes'!"&amp;LEFT(ADDRESS(1,MATCH($C$2,'Charges Directes'!$18:$18,0)-1,4),1)&amp;":"&amp;LEFT(ADDRESS(1,MATCH($C$2,'Charges Directes'!$18:$18,0)-1,4),1)),0)),"")</f>
        <v/>
      </c>
      <c r="E69" s="308"/>
      <c r="F69" s="304">
        <v>7418200</v>
      </c>
      <c r="G69" s="305" t="s">
        <v>262</v>
      </c>
      <c r="H69" s="303"/>
      <c r="I69" s="271"/>
      <c r="J69" s="1"/>
      <c r="O69" s="252">
        <v>6236000</v>
      </c>
      <c r="P69" s="253" t="s">
        <v>100</v>
      </c>
      <c r="Q69" s="252">
        <v>7418200</v>
      </c>
      <c r="R69" s="255" t="s">
        <v>271</v>
      </c>
    </row>
    <row r="70" spans="1:18" s="158" customFormat="1">
      <c r="A70" s="278"/>
      <c r="B70" s="284">
        <v>6226000</v>
      </c>
      <c r="C70" s="285" t="s">
        <v>96</v>
      </c>
      <c r="D70" s="283" t="str">
        <f ca="1">IFERROR(INDEX(INDIRECT("'Charges Directes'!"&amp;ADDRESS(1,MATCH($C$2,'Charges Directes'!$18:$18,0),4)&amp;":"&amp;ADDRESS(52,MATCH($C$2,'Charges Directes'!$18:$18,0),4)),MATCH(C70,INDIRECT("'Charges Directes'!"&amp;LEFT(ADDRESS(1,MATCH($C$2,'Charges Directes'!$18:$18,0)-1,4),1)&amp;":"&amp;LEFT(ADDRESS(1,MATCH($C$2,'Charges Directes'!$18:$18,0)-1,4),1)),0)),"")</f>
        <v/>
      </c>
      <c r="E70" s="308"/>
      <c r="F70" s="304">
        <v>7418200</v>
      </c>
      <c r="G70" s="305" t="s">
        <v>263</v>
      </c>
      <c r="H70" s="303"/>
      <c r="I70" s="271"/>
      <c r="J70" s="1"/>
      <c r="O70" s="252">
        <v>6236100</v>
      </c>
      <c r="P70" s="253" t="s">
        <v>101</v>
      </c>
      <c r="Q70" s="252">
        <v>7418200</v>
      </c>
      <c r="R70" s="256" t="s">
        <v>272</v>
      </c>
    </row>
    <row r="71" spans="1:18" s="158" customFormat="1">
      <c r="A71" s="278"/>
      <c r="B71" s="284">
        <v>6230000</v>
      </c>
      <c r="C71" s="285" t="s">
        <v>97</v>
      </c>
      <c r="D71" s="283" t="str">
        <f ca="1">IFERROR(INDEX(INDIRECT("'Charges Directes'!"&amp;ADDRESS(1,MATCH($C$2,'Charges Directes'!$18:$18,0),4)&amp;":"&amp;ADDRESS(52,MATCH($C$2,'Charges Directes'!$18:$18,0),4)),MATCH(C71,INDIRECT("'Charges Directes'!"&amp;LEFT(ADDRESS(1,MATCH($C$2,'Charges Directes'!$18:$18,0)-1,4),1)&amp;":"&amp;LEFT(ADDRESS(1,MATCH($C$2,'Charges Directes'!$18:$18,0)-1,4),1)),0)),"")</f>
        <v/>
      </c>
      <c r="E71" s="308"/>
      <c r="F71" s="304">
        <v>7418200</v>
      </c>
      <c r="G71" s="305" t="s">
        <v>264</v>
      </c>
      <c r="H71" s="303"/>
      <c r="I71" s="271"/>
      <c r="J71" s="1"/>
      <c r="O71" s="252">
        <v>6236200</v>
      </c>
      <c r="P71" s="253" t="s">
        <v>222</v>
      </c>
      <c r="Q71" s="252">
        <v>7418200</v>
      </c>
      <c r="R71" s="256" t="s">
        <v>238</v>
      </c>
    </row>
    <row r="72" spans="1:18" s="158" customFormat="1">
      <c r="A72" s="278"/>
      <c r="B72" s="284">
        <v>6231100</v>
      </c>
      <c r="C72" s="285" t="s">
        <v>98</v>
      </c>
      <c r="D72" s="283" t="str">
        <f ca="1">IFERROR(INDEX(INDIRECT("'Charges Directes'!"&amp;ADDRESS(1,MATCH($C$2,'Charges Directes'!$18:$18,0),4)&amp;":"&amp;ADDRESS(52,MATCH($C$2,'Charges Directes'!$18:$18,0),4)),MATCH(C72,INDIRECT("'Charges Directes'!"&amp;LEFT(ADDRESS(1,MATCH($C$2,'Charges Directes'!$18:$18,0)-1,4),1)&amp;":"&amp;LEFT(ADDRESS(1,MATCH($C$2,'Charges Directes'!$18:$18,0)-1,4),1)),0)),"")</f>
        <v/>
      </c>
      <c r="E72" s="308"/>
      <c r="F72" s="304">
        <v>7418200</v>
      </c>
      <c r="G72" s="305" t="s">
        <v>265</v>
      </c>
      <c r="H72" s="303"/>
      <c r="I72" s="271"/>
      <c r="J72" s="1"/>
      <c r="O72" s="252">
        <v>6241000</v>
      </c>
      <c r="P72" s="253" t="s">
        <v>102</v>
      </c>
      <c r="Q72" s="252">
        <v>7900000</v>
      </c>
      <c r="R72" s="252" t="s">
        <v>82</v>
      </c>
    </row>
    <row r="73" spans="1:18" s="158" customFormat="1">
      <c r="A73" s="278"/>
      <c r="B73" s="284">
        <v>6231200</v>
      </c>
      <c r="C73" s="285" t="s">
        <v>99</v>
      </c>
      <c r="D73" s="283" t="str">
        <f ca="1">IFERROR(INDEX(INDIRECT("'Charges Directes'!"&amp;ADDRESS(1,MATCH($C$2,'Charges Directes'!$18:$18,0),4)&amp;":"&amp;ADDRESS(52,MATCH($C$2,'Charges Directes'!$18:$18,0),4)),MATCH(C73,INDIRECT("'Charges Directes'!"&amp;LEFT(ADDRESS(1,MATCH($C$2,'Charges Directes'!$18:$18,0)-1,4),1)&amp;":"&amp;LEFT(ADDRESS(1,MATCH($C$2,'Charges Directes'!$18:$18,0)-1,4),1)),0)),"")</f>
        <v/>
      </c>
      <c r="E73" s="308"/>
      <c r="F73" s="304">
        <v>7418200</v>
      </c>
      <c r="G73" s="305" t="s">
        <v>266</v>
      </c>
      <c r="H73" s="303"/>
      <c r="I73" s="271"/>
      <c r="J73" s="1"/>
      <c r="O73" s="252">
        <v>6251100</v>
      </c>
      <c r="P73" s="253" t="s">
        <v>103</v>
      </c>
      <c r="Q73" s="252">
        <v>7912000</v>
      </c>
      <c r="R73" s="254" t="s">
        <v>84</v>
      </c>
    </row>
    <row r="74" spans="1:18" s="158" customFormat="1">
      <c r="A74" s="278"/>
      <c r="B74" s="284">
        <v>6231100</v>
      </c>
      <c r="C74" s="285" t="s">
        <v>98</v>
      </c>
      <c r="D74" s="283" t="str">
        <f ca="1">IFERROR(INDEX(INDIRECT("'Charges Directes'!"&amp;ADDRESS(1,MATCH($C$2,'Charges Directes'!$18:$18,0),4)&amp;":"&amp;ADDRESS(52,MATCH($C$2,'Charges Directes'!$18:$18,0),4)),MATCH(C74,INDIRECT("'Charges Directes'!"&amp;LEFT(ADDRESS(1,MATCH($C$2,'Charges Directes'!$18:$18,0)-1,4),1)&amp;":"&amp;LEFT(ADDRESS(1,MATCH($C$2,'Charges Directes'!$18:$18,0)-1,4),1)),0)),"")</f>
        <v/>
      </c>
      <c r="E74" s="308"/>
      <c r="F74" s="304">
        <v>7418200</v>
      </c>
      <c r="G74" s="305" t="s">
        <v>267</v>
      </c>
      <c r="H74" s="303"/>
      <c r="I74" s="271"/>
      <c r="J74" s="1"/>
      <c r="O74" s="252">
        <v>6251110</v>
      </c>
      <c r="P74" s="253" t="s">
        <v>217</v>
      </c>
      <c r="Q74" s="252">
        <v>7915000</v>
      </c>
      <c r="R74" s="252" t="s">
        <v>86</v>
      </c>
    </row>
    <row r="75" spans="1:18" s="158" customFormat="1">
      <c r="A75" s="278"/>
      <c r="B75" s="284">
        <v>6231200</v>
      </c>
      <c r="C75" s="285" t="s">
        <v>99</v>
      </c>
      <c r="D75" s="283" t="str">
        <f ca="1">IFERROR(INDEX(INDIRECT("'Charges Directes'!"&amp;ADDRESS(1,MATCH($C$2,'Charges Directes'!$18:$18,0),4)&amp;":"&amp;ADDRESS(52,MATCH($C$2,'Charges Directes'!$18:$18,0),4)),MATCH(C75,INDIRECT("'Charges Directes'!"&amp;LEFT(ADDRESS(1,MATCH($C$2,'Charges Directes'!$18:$18,0)-1,4),1)&amp;":"&amp;LEFT(ADDRESS(1,MATCH($C$2,'Charges Directes'!$18:$18,0)-1,4),1)),0)),"")</f>
        <v/>
      </c>
      <c r="E75" s="308"/>
      <c r="F75" s="304">
        <v>7418200</v>
      </c>
      <c r="G75" s="305" t="s">
        <v>268</v>
      </c>
      <c r="H75" s="303"/>
      <c r="I75" s="271"/>
      <c r="J75" s="1"/>
      <c r="O75" s="252">
        <v>6251120</v>
      </c>
      <c r="P75" s="253" t="s">
        <v>219</v>
      </c>
      <c r="Q75" s="252">
        <v>794000</v>
      </c>
      <c r="R75" s="252" t="s">
        <v>88</v>
      </c>
    </row>
    <row r="76" spans="1:18" s="158" customFormat="1">
      <c r="A76" s="278"/>
      <c r="B76" s="284">
        <v>6236000</v>
      </c>
      <c r="C76" s="285" t="s">
        <v>100</v>
      </c>
      <c r="D76" s="283" t="str">
        <f ca="1">IFERROR(INDEX(INDIRECT("'Charges Directes'!"&amp;ADDRESS(1,MATCH($C$2,'Charges Directes'!$18:$18,0),4)&amp;":"&amp;ADDRESS(52,MATCH($C$2,'Charges Directes'!$18:$18,0),4)),MATCH(C76,INDIRECT("'Charges Directes'!"&amp;LEFT(ADDRESS(1,MATCH($C$2,'Charges Directes'!$18:$18,0)-1,4),1)&amp;":"&amp;LEFT(ADDRESS(1,MATCH($C$2,'Charges Directes'!$18:$18,0)-1,4),1)),0)),"")</f>
        <v/>
      </c>
      <c r="E76" s="309"/>
      <c r="F76" s="304">
        <v>7418200</v>
      </c>
      <c r="G76" s="305" t="s">
        <v>269</v>
      </c>
      <c r="H76" s="303"/>
      <c r="I76" s="271"/>
      <c r="J76" s="1"/>
      <c r="O76" s="252">
        <v>6251130</v>
      </c>
      <c r="P76" s="253" t="s">
        <v>216</v>
      </c>
      <c r="Q76" s="252">
        <v>7560000</v>
      </c>
      <c r="R76" s="252" t="s">
        <v>90</v>
      </c>
    </row>
    <row r="77" spans="1:18" s="158" customFormat="1">
      <c r="A77" s="278"/>
      <c r="B77" s="284">
        <v>6236100</v>
      </c>
      <c r="C77" s="285" t="s">
        <v>101</v>
      </c>
      <c r="D77" s="283" t="str">
        <f ca="1">IFERROR(INDEX(INDIRECT("'Charges Directes'!"&amp;ADDRESS(1,MATCH($C$2,'Charges Directes'!$18:$18,0),4)&amp;":"&amp;ADDRESS(52,MATCH($C$2,'Charges Directes'!$18:$18,0),4)),MATCH(C77,INDIRECT("'Charges Directes'!"&amp;LEFT(ADDRESS(1,MATCH($C$2,'Charges Directes'!$18:$18,0)-1,4),1)&amp;":"&amp;LEFT(ADDRESS(1,MATCH($C$2,'Charges Directes'!$18:$18,0)-1,4),1)),0)),"")</f>
        <v/>
      </c>
      <c r="E77" s="240"/>
      <c r="F77" s="304">
        <v>7418200</v>
      </c>
      <c r="G77" s="305" t="s">
        <v>270</v>
      </c>
      <c r="H77" s="303"/>
      <c r="I77" s="271"/>
      <c r="J77" s="1"/>
      <c r="O77" s="252">
        <v>6251140</v>
      </c>
      <c r="P77" s="253" t="s">
        <v>218</v>
      </c>
      <c r="Q77" s="252">
        <v>7580000</v>
      </c>
      <c r="R77" s="252" t="s">
        <v>143</v>
      </c>
    </row>
    <row r="78" spans="1:18" s="158" customFormat="1">
      <c r="A78" s="278"/>
      <c r="B78" s="284">
        <v>6236200</v>
      </c>
      <c r="C78" s="285" t="s">
        <v>222</v>
      </c>
      <c r="D78" s="283" t="str">
        <f ca="1">IFERROR(INDEX(INDIRECT("'Charges Directes'!"&amp;ADDRESS(1,MATCH($C$2,'Charges Directes'!$18:$18,0),4)&amp;":"&amp;ADDRESS(52,MATCH($C$2,'Charges Directes'!$18:$18,0),4)),MATCH(C78,INDIRECT("'Charges Directes'!"&amp;LEFT(ADDRESS(1,MATCH($C$2,'Charges Directes'!$18:$18,0)-1,4),1)&amp;":"&amp;LEFT(ADDRESS(1,MATCH($C$2,'Charges Directes'!$18:$18,0)-1,4),1)),0)),"")</f>
        <v/>
      </c>
      <c r="E78" s="243"/>
      <c r="F78" s="304">
        <v>7418200</v>
      </c>
      <c r="G78" s="305" t="s">
        <v>271</v>
      </c>
      <c r="H78" s="303"/>
      <c r="I78" s="271"/>
      <c r="J78" s="1"/>
      <c r="O78" s="252">
        <v>6251200</v>
      </c>
      <c r="P78" s="251" t="s">
        <v>104</v>
      </c>
      <c r="Q78" s="252">
        <v>7500000</v>
      </c>
      <c r="R78" s="252" t="s">
        <v>144</v>
      </c>
    </row>
    <row r="79" spans="1:18" s="158" customFormat="1">
      <c r="A79" s="278"/>
      <c r="B79" s="284">
        <v>6241000</v>
      </c>
      <c r="C79" s="285" t="s">
        <v>102</v>
      </c>
      <c r="D79" s="283" t="str">
        <f ca="1">IFERROR(INDEX(INDIRECT("'Charges Directes'!"&amp;ADDRESS(1,MATCH($C$2,'Charges Directes'!$18:$18,0),4)&amp;":"&amp;ADDRESS(52,MATCH($C$2,'Charges Directes'!$18:$18,0),4)),MATCH(C79,INDIRECT("'Charges Directes'!"&amp;LEFT(ADDRESS(1,MATCH($C$2,'Charges Directes'!$18:$18,0)-1,4),1)&amp;":"&amp;LEFT(ADDRESS(1,MATCH($C$2,'Charges Directes'!$18:$18,0)-1,4),1)),0)),"")</f>
        <v/>
      </c>
      <c r="E79" s="240"/>
      <c r="F79" s="304">
        <v>7418200</v>
      </c>
      <c r="G79" s="310" t="s">
        <v>272</v>
      </c>
      <c r="H79" s="303"/>
      <c r="I79" s="271"/>
      <c r="J79" s="1"/>
      <c r="O79" s="252">
        <v>6246000</v>
      </c>
      <c r="P79" s="252" t="s">
        <v>105</v>
      </c>
      <c r="Q79" s="252"/>
      <c r="R79" s="252"/>
    </row>
    <row r="80" spans="1:18" s="158" customFormat="1" ht="16" thickBot="1">
      <c r="A80" s="278"/>
      <c r="B80" s="284">
        <v>6251100</v>
      </c>
      <c r="C80" s="285" t="s">
        <v>103</v>
      </c>
      <c r="D80" s="283" t="str">
        <f ca="1">IFERROR(INDEX(INDIRECT("'Charges Directes'!"&amp;ADDRESS(1,MATCH($C$2,'Charges Directes'!$18:$18,0),4)&amp;":"&amp;ADDRESS(52,MATCH($C$2,'Charges Directes'!$18:$18,0),4)),MATCH(C80,INDIRECT("'Charges Directes'!"&amp;LEFT(ADDRESS(1,MATCH($C$2,'Charges Directes'!$18:$18,0)-1,4),1)&amp;":"&amp;LEFT(ADDRESS(1,MATCH($C$2,'Charges Directes'!$18:$18,0)-1,4),1)),0)),"")</f>
        <v/>
      </c>
      <c r="E80" s="240"/>
      <c r="F80" s="311">
        <v>7418200</v>
      </c>
      <c r="G80" s="312" t="s">
        <v>238</v>
      </c>
      <c r="H80" s="303"/>
      <c r="I80" s="271"/>
      <c r="J80" s="1"/>
      <c r="O80" s="252">
        <v>6256100</v>
      </c>
      <c r="P80" s="252" t="s">
        <v>225</v>
      </c>
      <c r="Q80" s="252"/>
      <c r="R80" s="252"/>
    </row>
    <row r="81" spans="1:18" s="158" customFormat="1" ht="16" thickBot="1">
      <c r="A81" s="278"/>
      <c r="B81" s="284">
        <v>6251110</v>
      </c>
      <c r="C81" s="285" t="s">
        <v>217</v>
      </c>
      <c r="D81" s="283" t="str">
        <f ca="1">IFERROR(INDEX(INDIRECT("'Charges Directes'!"&amp;ADDRESS(1,MATCH($C$2,'Charges Directes'!$18:$18,0),4)&amp;":"&amp;ADDRESS(52,MATCH($C$2,'Charges Directes'!$18:$18,0),4)),MATCH(C81,INDIRECT("'Charges Directes'!"&amp;LEFT(ADDRESS(1,MATCH($C$2,'Charges Directes'!$18:$18,0)-1,4),1)&amp;":"&amp;LEFT(ADDRESS(1,MATCH($C$2,'Charges Directes'!$18:$18,0)-1,4),1)),0)),"")</f>
        <v/>
      </c>
      <c r="E81" s="243"/>
      <c r="F81" s="265"/>
      <c r="G81" s="313"/>
      <c r="H81" s="299"/>
      <c r="I81" s="271"/>
      <c r="J81" s="1"/>
      <c r="O81" s="252">
        <v>6256200</v>
      </c>
      <c r="P81" s="252" t="s">
        <v>226</v>
      </c>
      <c r="Q81" s="252"/>
      <c r="R81" s="252"/>
    </row>
    <row r="82" spans="1:18" s="158" customFormat="1">
      <c r="A82" s="278"/>
      <c r="B82" s="284">
        <v>6251120</v>
      </c>
      <c r="C82" s="285" t="s">
        <v>219</v>
      </c>
      <c r="D82" s="283" t="str">
        <f ca="1">IFERROR(INDEX(INDIRECT("'Charges Directes'!"&amp;ADDRESS(1,MATCH($C$2,'Charges Directes'!$18:$18,0),4)&amp;":"&amp;ADDRESS(52,MATCH($C$2,'Charges Directes'!$18:$18,0),4)),MATCH(C82,INDIRECT("'Charges Directes'!"&amp;LEFT(ADDRESS(1,MATCH($C$2,'Charges Directes'!$18:$18,0)-1,4),1)&amp;":"&amp;LEFT(ADDRESS(1,MATCH($C$2,'Charges Directes'!$18:$18,0)-1,4),1)),0)),"")</f>
        <v/>
      </c>
      <c r="E82" s="240"/>
      <c r="F82" s="395" t="s">
        <v>80</v>
      </c>
      <c r="G82" s="396"/>
      <c r="H82" s="279">
        <f>SUM(H83:H86)</f>
        <v>0</v>
      </c>
      <c r="I82" s="271"/>
      <c r="J82" s="1"/>
      <c r="O82" s="252">
        <v>6257000</v>
      </c>
      <c r="P82" s="252" t="s">
        <v>106</v>
      </c>
      <c r="Q82" s="252"/>
      <c r="R82" s="252"/>
    </row>
    <row r="83" spans="1:18" s="158" customFormat="1">
      <c r="A83" s="278"/>
      <c r="B83" s="284">
        <v>6251130</v>
      </c>
      <c r="C83" s="285" t="s">
        <v>216</v>
      </c>
      <c r="D83" s="283" t="str">
        <f ca="1">IFERROR(INDEX(INDIRECT("'Charges Directes'!"&amp;ADDRESS(1,MATCH($C$2,'Charges Directes'!$18:$18,0),4)&amp;":"&amp;ADDRESS(52,MATCH($C$2,'Charges Directes'!$18:$18,0),4)),MATCH(C83,INDIRECT("'Charges Directes'!"&amp;LEFT(ADDRESS(1,MATCH($C$2,'Charges Directes'!$18:$18,0)-1,4),1)&amp;":"&amp;LEFT(ADDRESS(1,MATCH($C$2,'Charges Directes'!$18:$18,0)-1,4),1)),0)),"")</f>
        <v/>
      </c>
      <c r="E83" s="240"/>
      <c r="F83" s="284">
        <v>7900000</v>
      </c>
      <c r="G83" s="285" t="s">
        <v>82</v>
      </c>
      <c r="H83" s="242"/>
      <c r="I83" s="271"/>
      <c r="J83" s="1"/>
      <c r="O83" s="252">
        <v>6257100</v>
      </c>
      <c r="P83" s="252" t="s">
        <v>107</v>
      </c>
      <c r="Q83" s="252"/>
      <c r="R83" s="252"/>
    </row>
    <row r="84" spans="1:18" s="158" customFormat="1">
      <c r="A84" s="278"/>
      <c r="B84" s="284">
        <v>6251140</v>
      </c>
      <c r="C84" s="285" t="s">
        <v>218</v>
      </c>
      <c r="D84" s="283" t="str">
        <f ca="1">IFERROR(INDEX(INDIRECT("'Charges Directes'!"&amp;ADDRESS(1,MATCH($C$2,'Charges Directes'!$18:$18,0),4)&amp;":"&amp;ADDRESS(52,MATCH($C$2,'Charges Directes'!$18:$18,0),4)),MATCH(C84,INDIRECT("'Charges Directes'!"&amp;LEFT(ADDRESS(1,MATCH($C$2,'Charges Directes'!$18:$18,0)-1,4),1)&amp;":"&amp;LEFT(ADDRESS(1,MATCH($C$2,'Charges Directes'!$18:$18,0)-1,4),1)),0)),"")</f>
        <v/>
      </c>
      <c r="E84" s="240"/>
      <c r="F84" s="284">
        <v>7912000</v>
      </c>
      <c r="G84" s="293" t="s">
        <v>84</v>
      </c>
      <c r="H84" s="242"/>
      <c r="I84" s="271"/>
      <c r="J84" s="1"/>
      <c r="O84" s="252">
        <v>6257110</v>
      </c>
      <c r="P84" s="252" t="s">
        <v>108</v>
      </c>
      <c r="Q84" s="252"/>
      <c r="R84" s="252"/>
    </row>
    <row r="85" spans="1:18" s="158" customFormat="1">
      <c r="A85" s="278"/>
      <c r="B85" s="284">
        <v>6251200</v>
      </c>
      <c r="C85" s="293" t="s">
        <v>104</v>
      </c>
      <c r="D85" s="283" t="str">
        <f ca="1">IFERROR(INDEX(INDIRECT("'Charges Directes'!"&amp;ADDRESS(1,MATCH($C$2,'Charges Directes'!$18:$18,0),4)&amp;":"&amp;ADDRESS(52,MATCH($C$2,'Charges Directes'!$18:$18,0),4)),MATCH(C85,INDIRECT("'Charges Directes'!"&amp;LEFT(ADDRESS(1,MATCH($C$2,'Charges Directes'!$18:$18,0)-1,4),1)&amp;":"&amp;LEFT(ADDRESS(1,MATCH($C$2,'Charges Directes'!$18:$18,0)-1,4),1)),0)),"")</f>
        <v/>
      </c>
      <c r="E85" s="240"/>
      <c r="F85" s="284">
        <v>7915000</v>
      </c>
      <c r="G85" s="285" t="s">
        <v>86</v>
      </c>
      <c r="H85" s="242"/>
      <c r="I85" s="271"/>
      <c r="J85" s="1"/>
      <c r="O85" s="252">
        <v>6257200</v>
      </c>
      <c r="P85" s="252" t="s">
        <v>109</v>
      </c>
      <c r="Q85" s="252"/>
      <c r="R85" s="252"/>
    </row>
    <row r="86" spans="1:18" s="158" customFormat="1" ht="16" thickBot="1">
      <c r="A86" s="278"/>
      <c r="B86" s="284">
        <v>6246000</v>
      </c>
      <c r="C86" s="285" t="s">
        <v>105</v>
      </c>
      <c r="D86" s="283" t="str">
        <f ca="1">IFERROR(INDEX(INDIRECT("'Charges Directes'!"&amp;ADDRESS(1,MATCH($C$2,'Charges Directes'!$18:$18,0),4)&amp;":"&amp;ADDRESS(52,MATCH($C$2,'Charges Directes'!$18:$18,0),4)),MATCH(C86,INDIRECT("'Charges Directes'!"&amp;LEFT(ADDRESS(1,MATCH($C$2,'Charges Directes'!$18:$18,0)-1,4),1)&amp;":"&amp;LEFT(ADDRESS(1,MATCH($C$2,'Charges Directes'!$18:$18,0)-1,4),1)),0)),"")</f>
        <v/>
      </c>
      <c r="E86" s="240"/>
      <c r="F86" s="294">
        <v>794000</v>
      </c>
      <c r="G86" s="295" t="s">
        <v>88</v>
      </c>
      <c r="H86" s="298"/>
      <c r="I86" s="271"/>
      <c r="J86" s="1"/>
      <c r="O86" s="252">
        <v>6257300</v>
      </c>
      <c r="P86" s="252" t="s">
        <v>110</v>
      </c>
      <c r="Q86" s="252"/>
      <c r="R86" s="252"/>
    </row>
    <row r="87" spans="1:18" s="158" customFormat="1" ht="16" thickBot="1">
      <c r="A87" s="278"/>
      <c r="B87" s="284">
        <v>6256100</v>
      </c>
      <c r="C87" s="285" t="s">
        <v>225</v>
      </c>
      <c r="D87" s="283" t="str">
        <f ca="1">IFERROR(INDEX(INDIRECT("'Charges Directes'!"&amp;ADDRESS(1,MATCH($C$2,'Charges Directes'!$18:$18,0),4)&amp;":"&amp;ADDRESS(52,MATCH($C$2,'Charges Directes'!$18:$18,0),4)),MATCH(C87,INDIRECT("'Charges Directes'!"&amp;LEFT(ADDRESS(1,MATCH($C$2,'Charges Directes'!$18:$18,0)-1,4),1)&amp;":"&amp;LEFT(ADDRESS(1,MATCH($C$2,'Charges Directes'!$18:$18,0)-1,4),1)),0)),"")</f>
        <v/>
      </c>
      <c r="E87" s="244"/>
      <c r="F87" s="265"/>
      <c r="G87" s="244"/>
      <c r="H87" s="299"/>
      <c r="I87" s="271"/>
      <c r="J87" s="1"/>
      <c r="O87" s="252">
        <v>6261100</v>
      </c>
      <c r="P87" s="252" t="s">
        <v>111</v>
      </c>
      <c r="Q87" s="252"/>
      <c r="R87" s="252"/>
    </row>
    <row r="88" spans="1:18" s="158" customFormat="1">
      <c r="A88" s="278"/>
      <c r="B88" s="284">
        <v>6256200</v>
      </c>
      <c r="C88" s="285" t="s">
        <v>226</v>
      </c>
      <c r="D88" s="283" t="str">
        <f ca="1">IFERROR(INDEX(INDIRECT("'Charges Directes'!"&amp;ADDRESS(1,MATCH($C$2,'Charges Directes'!$18:$18,0),4)&amp;":"&amp;ADDRESS(52,MATCH($C$2,'Charges Directes'!$18:$18,0),4)),MATCH(C88,INDIRECT("'Charges Directes'!"&amp;LEFT(ADDRESS(1,MATCH($C$2,'Charges Directes'!$18:$18,0)-1,4),1)&amp;":"&amp;LEFT(ADDRESS(1,MATCH($C$2,'Charges Directes'!$18:$18,0)-1,4),1)),0)),"")</f>
        <v/>
      </c>
      <c r="E88" s="244"/>
      <c r="F88" s="395" t="s">
        <v>142</v>
      </c>
      <c r="G88" s="396"/>
      <c r="H88" s="279">
        <f>SUM(H89:H91)</f>
        <v>0</v>
      </c>
      <c r="I88" s="271"/>
      <c r="J88" s="1"/>
      <c r="O88" s="252">
        <v>6261200</v>
      </c>
      <c r="P88" s="252" t="s">
        <v>112</v>
      </c>
      <c r="Q88" s="252"/>
      <c r="R88" s="252"/>
    </row>
    <row r="89" spans="1:18" s="158" customFormat="1">
      <c r="A89" s="278"/>
      <c r="B89" s="284">
        <v>6257000</v>
      </c>
      <c r="C89" s="285" t="s">
        <v>106</v>
      </c>
      <c r="D89" s="283" t="str">
        <f ca="1">IFERROR(INDEX(INDIRECT("'Charges Directes'!"&amp;ADDRESS(1,MATCH($C$2,'Charges Directes'!$18:$18,0),4)&amp;":"&amp;ADDRESS(52,MATCH($C$2,'Charges Directes'!$18:$18,0),4)),MATCH(C89,INDIRECT("'Charges Directes'!"&amp;LEFT(ADDRESS(1,MATCH($C$2,'Charges Directes'!$18:$18,0)-1,4),1)&amp;":"&amp;LEFT(ADDRESS(1,MATCH($C$2,'Charges Directes'!$18:$18,0)-1,4),1)),0)),"")</f>
        <v/>
      </c>
      <c r="E89" s="244"/>
      <c r="F89" s="284">
        <v>7560000</v>
      </c>
      <c r="G89" s="285" t="s">
        <v>90</v>
      </c>
      <c r="H89" s="242"/>
      <c r="I89" s="271"/>
      <c r="J89" s="1"/>
      <c r="O89" s="252">
        <v>6261300</v>
      </c>
      <c r="P89" s="252" t="s">
        <v>113</v>
      </c>
      <c r="Q89" s="252"/>
      <c r="R89" s="252"/>
    </row>
    <row r="90" spans="1:18" s="158" customFormat="1">
      <c r="A90" s="278"/>
      <c r="B90" s="284">
        <v>6257100</v>
      </c>
      <c r="C90" s="285" t="s">
        <v>107</v>
      </c>
      <c r="D90" s="283" t="str">
        <f ca="1">IFERROR(INDEX(INDIRECT("'Charges Directes'!"&amp;ADDRESS(1,MATCH($C$2,'Charges Directes'!$18:$18,0),4)&amp;":"&amp;ADDRESS(52,MATCH($C$2,'Charges Directes'!$18:$18,0),4)),MATCH(C90,INDIRECT("'Charges Directes'!"&amp;LEFT(ADDRESS(1,MATCH($C$2,'Charges Directes'!$18:$18,0)-1,4),1)&amp;":"&amp;LEFT(ADDRESS(1,MATCH($C$2,'Charges Directes'!$18:$18,0)-1,4),1)),0)),"")</f>
        <v/>
      </c>
      <c r="E90" s="244"/>
      <c r="F90" s="284">
        <v>7580000</v>
      </c>
      <c r="G90" s="285" t="s">
        <v>143</v>
      </c>
      <c r="H90" s="242"/>
      <c r="I90" s="271"/>
      <c r="J90" s="1"/>
      <c r="O90" s="252">
        <v>6262000</v>
      </c>
      <c r="P90" s="252" t="s">
        <v>114</v>
      </c>
      <c r="Q90" s="252"/>
      <c r="R90" s="252"/>
    </row>
    <row r="91" spans="1:18" s="158" customFormat="1" ht="16" thickBot="1">
      <c r="A91" s="278"/>
      <c r="B91" s="284">
        <v>6257110</v>
      </c>
      <c r="C91" s="285" t="s">
        <v>108</v>
      </c>
      <c r="D91" s="283" t="str">
        <f ca="1">IFERROR(INDEX(INDIRECT("'Charges Directes'!"&amp;ADDRESS(1,MATCH($C$2,'Charges Directes'!$18:$18,0),4)&amp;":"&amp;ADDRESS(52,MATCH($C$2,'Charges Directes'!$18:$18,0),4)),MATCH(C91,INDIRECT("'Charges Directes'!"&amp;LEFT(ADDRESS(1,MATCH($C$2,'Charges Directes'!$18:$18,0)-1,4),1)&amp;":"&amp;LEFT(ADDRESS(1,MATCH($C$2,'Charges Directes'!$18:$18,0)-1,4),1)),0)),"")</f>
        <v/>
      </c>
      <c r="E91" s="244"/>
      <c r="F91" s="294">
        <v>7500000</v>
      </c>
      <c r="G91" s="295" t="s">
        <v>144</v>
      </c>
      <c r="H91" s="298"/>
      <c r="I91" s="271"/>
      <c r="J91" s="1"/>
      <c r="O91" s="252">
        <v>6270000</v>
      </c>
      <c r="P91" s="252" t="s">
        <v>115</v>
      </c>
      <c r="Q91" s="252"/>
      <c r="R91" s="252"/>
    </row>
    <row r="92" spans="1:18" s="158" customFormat="1" ht="16" thickBot="1">
      <c r="A92" s="278"/>
      <c r="B92" s="284">
        <v>6257200</v>
      </c>
      <c r="C92" s="285" t="s">
        <v>109</v>
      </c>
      <c r="D92" s="283" t="str">
        <f ca="1">IFERROR(INDEX(INDIRECT("'Charges Directes'!"&amp;ADDRESS(1,MATCH($C$2,'Charges Directes'!$18:$18,0),4)&amp;":"&amp;ADDRESS(52,MATCH($C$2,'Charges Directes'!$18:$18,0),4)),MATCH(C92,INDIRECT("'Charges Directes'!"&amp;LEFT(ADDRESS(1,MATCH($C$2,'Charges Directes'!$18:$18,0)-1,4),1)&amp;":"&amp;LEFT(ADDRESS(1,MATCH($C$2,'Charges Directes'!$18:$18,0)-1,4),1)),0)),"")</f>
        <v/>
      </c>
      <c r="E92" s="244"/>
      <c r="F92" s="265"/>
      <c r="G92" s="244"/>
      <c r="H92" s="244"/>
      <c r="I92" s="271"/>
      <c r="J92" s="1"/>
      <c r="O92" s="252">
        <v>6281000</v>
      </c>
      <c r="P92" s="252" t="s">
        <v>116</v>
      </c>
      <c r="Q92" s="252"/>
      <c r="R92" s="252"/>
    </row>
    <row r="93" spans="1:18" s="158" customFormat="1" ht="16" customHeight="1" thickBot="1">
      <c r="A93" s="278"/>
      <c r="B93" s="284">
        <v>6257300</v>
      </c>
      <c r="C93" s="285" t="s">
        <v>110</v>
      </c>
      <c r="D93" s="283" t="str">
        <f ca="1">IFERROR(INDEX(INDIRECT("'Charges Directes'!"&amp;ADDRESS(1,MATCH($C$2,'Charges Directes'!$18:$18,0),4)&amp;":"&amp;ADDRESS(52,MATCH($C$2,'Charges Directes'!$18:$18,0),4)),MATCH(C93,INDIRECT("'Charges Directes'!"&amp;LEFT(ADDRESS(1,MATCH($C$2,'Charges Directes'!$18:$18,0)-1,4),1)&amp;":"&amp;LEFT(ADDRESS(1,MATCH($C$2,'Charges Directes'!$18:$18,0)-1,4),1)),0)),"")</f>
        <v/>
      </c>
      <c r="E93" s="244"/>
      <c r="F93" s="397" t="s">
        <v>145</v>
      </c>
      <c r="G93" s="403"/>
      <c r="H93" s="314"/>
      <c r="I93" s="271"/>
      <c r="J93" s="1"/>
      <c r="O93" s="252">
        <v>6281200</v>
      </c>
      <c r="P93" s="252" t="s">
        <v>117</v>
      </c>
      <c r="Q93" s="252"/>
      <c r="R93" s="252"/>
    </row>
    <row r="94" spans="1:18" s="158" customFormat="1">
      <c r="A94" s="278"/>
      <c r="B94" s="284">
        <v>6261100</v>
      </c>
      <c r="C94" s="285" t="s">
        <v>111</v>
      </c>
      <c r="D94" s="283" t="str">
        <f ca="1">IFERROR(INDEX(INDIRECT("'Charges Directes'!"&amp;ADDRESS(1,MATCH($C$2,'Charges Directes'!$18:$18,0),4)&amp;":"&amp;ADDRESS(52,MATCH($C$2,'Charges Directes'!$18:$18,0),4)),MATCH(C94,INDIRECT("'Charges Directes'!"&amp;LEFT(ADDRESS(1,MATCH($C$2,'Charges Directes'!$18:$18,0)-1,4),1)&amp;":"&amp;LEFT(ADDRESS(1,MATCH($C$2,'Charges Directes'!$18:$18,0)-1,4),1)),0)),"")</f>
        <v/>
      </c>
      <c r="E94" s="244"/>
      <c r="F94" s="265"/>
      <c r="G94" s="244"/>
      <c r="H94" s="244"/>
      <c r="I94" s="271"/>
      <c r="J94" s="1"/>
      <c r="O94" s="252">
        <v>6311000</v>
      </c>
      <c r="P94" s="252" t="s">
        <v>119</v>
      </c>
      <c r="Q94" s="252"/>
      <c r="R94" s="252"/>
    </row>
    <row r="95" spans="1:18" s="158" customFormat="1">
      <c r="A95" s="278"/>
      <c r="B95" s="284">
        <v>6261200</v>
      </c>
      <c r="C95" s="285" t="s">
        <v>112</v>
      </c>
      <c r="D95" s="283" t="str">
        <f ca="1">IFERROR(INDEX(INDIRECT("'Charges Directes'!"&amp;ADDRESS(1,MATCH($C$2,'Charges Directes'!$18:$18,0),4)&amp;":"&amp;ADDRESS(52,MATCH($C$2,'Charges Directes'!$18:$18,0),4)),MATCH(C95,INDIRECT("'Charges Directes'!"&amp;LEFT(ADDRESS(1,MATCH($C$2,'Charges Directes'!$18:$18,0)-1,4),1)&amp;":"&amp;LEFT(ADDRESS(1,MATCH($C$2,'Charges Directes'!$18:$18,0)-1,4),1)),0)),"")</f>
        <v/>
      </c>
      <c r="E95" s="244"/>
      <c r="F95" s="265"/>
      <c r="G95" s="244"/>
      <c r="H95" s="244"/>
      <c r="I95" s="271"/>
      <c r="J95" s="1"/>
      <c r="O95" s="252">
        <v>6313100</v>
      </c>
      <c r="P95" s="252" t="s">
        <v>120</v>
      </c>
      <c r="Q95" s="252"/>
      <c r="R95" s="252"/>
    </row>
    <row r="96" spans="1:18" s="158" customFormat="1">
      <c r="A96" s="278"/>
      <c r="B96" s="284">
        <v>6261300</v>
      </c>
      <c r="C96" s="285" t="s">
        <v>113</v>
      </c>
      <c r="D96" s="283" t="str">
        <f ca="1">IFERROR(INDEX(INDIRECT("'Charges Directes'!"&amp;ADDRESS(1,MATCH($C$2,'Charges Directes'!$18:$18,0),4)&amp;":"&amp;ADDRESS(52,MATCH($C$2,'Charges Directes'!$18:$18,0),4)),MATCH(C96,INDIRECT("'Charges Directes'!"&amp;LEFT(ADDRESS(1,MATCH($C$2,'Charges Directes'!$18:$18,0)-1,4),1)&amp;":"&amp;LEFT(ADDRESS(1,MATCH($C$2,'Charges Directes'!$18:$18,0)-1,4),1)),0)),"")</f>
        <v/>
      </c>
      <c r="E96" s="244"/>
      <c r="F96" s="265"/>
      <c r="G96" s="244"/>
      <c r="H96" s="244"/>
      <c r="I96" s="271"/>
      <c r="J96" s="1"/>
      <c r="O96" s="252">
        <v>6313200</v>
      </c>
      <c r="P96" s="252" t="s">
        <v>121</v>
      </c>
      <c r="Q96" s="252"/>
      <c r="R96" s="252"/>
    </row>
    <row r="97" spans="1:18" s="158" customFormat="1">
      <c r="A97" s="278"/>
      <c r="B97" s="284">
        <v>6262000</v>
      </c>
      <c r="C97" s="285" t="s">
        <v>114</v>
      </c>
      <c r="D97" s="283" t="str">
        <f ca="1">IFERROR(INDEX(INDIRECT("'Charges Directes'!"&amp;ADDRESS(1,MATCH($C$2,'Charges Directes'!$18:$18,0),4)&amp;":"&amp;ADDRESS(52,MATCH($C$2,'Charges Directes'!$18:$18,0),4)),MATCH(C97,INDIRECT("'Charges Directes'!"&amp;LEFT(ADDRESS(1,MATCH($C$2,'Charges Directes'!$18:$18,0)-1,4),1)&amp;":"&amp;LEFT(ADDRESS(1,MATCH($C$2,'Charges Directes'!$18:$18,0)-1,4),1)),0)),"")</f>
        <v/>
      </c>
      <c r="E97" s="244"/>
      <c r="F97" s="265"/>
      <c r="G97" s="244"/>
      <c r="H97" s="244"/>
      <c r="I97" s="271"/>
      <c r="J97" s="1"/>
      <c r="O97" s="252">
        <v>6378000</v>
      </c>
      <c r="P97" s="252" t="s">
        <v>122</v>
      </c>
      <c r="Q97" s="252"/>
      <c r="R97" s="252"/>
    </row>
    <row r="98" spans="1:18" s="158" customFormat="1">
      <c r="A98" s="278"/>
      <c r="B98" s="284">
        <v>6270000</v>
      </c>
      <c r="C98" s="285" t="s">
        <v>115</v>
      </c>
      <c r="D98" s="283" t="str">
        <f ca="1">IFERROR(INDEX(INDIRECT("'Charges Directes'!"&amp;ADDRESS(1,MATCH($C$2,'Charges Directes'!$18:$18,0),4)&amp;":"&amp;ADDRESS(52,MATCH($C$2,'Charges Directes'!$18:$18,0),4)),MATCH(C98,INDIRECT("'Charges Directes'!"&amp;LEFT(ADDRESS(1,MATCH($C$2,'Charges Directes'!$18:$18,0)-1,4),1)&amp;":"&amp;LEFT(ADDRESS(1,MATCH($C$2,'Charges Directes'!$18:$18,0)-1,4),1)),0)),"")</f>
        <v/>
      </c>
      <c r="E98" s="265"/>
      <c r="F98" s="265"/>
      <c r="G98" s="244"/>
      <c r="H98" s="244"/>
      <c r="I98" s="271"/>
      <c r="J98" s="1"/>
      <c r="O98" s="252">
        <v>6411000</v>
      </c>
      <c r="P98" s="252" t="s">
        <v>124</v>
      </c>
      <c r="Q98" s="252"/>
      <c r="R98" s="252"/>
    </row>
    <row r="99" spans="1:18" s="158" customFormat="1">
      <c r="A99" s="278"/>
      <c r="B99" s="284">
        <v>6281000</v>
      </c>
      <c r="C99" s="285" t="s">
        <v>116</v>
      </c>
      <c r="D99" s="283" t="str">
        <f ca="1">IFERROR(INDEX(INDIRECT("'Charges Directes'!"&amp;ADDRESS(1,MATCH($C$2,'Charges Directes'!$18:$18,0),4)&amp;":"&amp;ADDRESS(52,MATCH($C$2,'Charges Directes'!$18:$18,0),4)),MATCH(C99,INDIRECT("'Charges Directes'!"&amp;LEFT(ADDRESS(1,MATCH($C$2,'Charges Directes'!$18:$18,0)-1,4),1)&amp;":"&amp;LEFT(ADDRESS(1,MATCH($C$2,'Charges Directes'!$18:$18,0)-1,4),1)),0)),"")</f>
        <v/>
      </c>
      <c r="E99" s="244"/>
      <c r="F99" s="265"/>
      <c r="G99" s="244"/>
      <c r="H99" s="244"/>
      <c r="I99" s="271"/>
      <c r="J99" s="1"/>
      <c r="O99" s="252">
        <v>6411300</v>
      </c>
      <c r="P99" s="252" t="s">
        <v>125</v>
      </c>
      <c r="Q99" s="252"/>
      <c r="R99" s="252"/>
    </row>
    <row r="100" spans="1:18" s="158" customFormat="1" ht="16" thickBot="1">
      <c r="A100" s="278"/>
      <c r="B100" s="294">
        <v>6281200</v>
      </c>
      <c r="C100" s="288" t="s">
        <v>117</v>
      </c>
      <c r="D100" s="289"/>
      <c r="E100" s="244"/>
      <c r="F100" s="265"/>
      <c r="G100" s="244"/>
      <c r="H100" s="244"/>
      <c r="I100" s="271"/>
      <c r="J100" s="1"/>
      <c r="O100" s="252">
        <v>6412000</v>
      </c>
      <c r="P100" s="252" t="s">
        <v>126</v>
      </c>
      <c r="Q100" s="252"/>
      <c r="R100" s="252"/>
    </row>
    <row r="101" spans="1:18" s="158" customFormat="1" ht="16" thickBot="1">
      <c r="A101" s="244"/>
      <c r="B101" s="265"/>
      <c r="C101" s="244"/>
      <c r="D101" s="265"/>
      <c r="E101" s="244"/>
      <c r="F101" s="265"/>
      <c r="G101" s="244"/>
      <c r="H101" s="244"/>
      <c r="I101" s="271"/>
      <c r="J101" s="1"/>
      <c r="O101" s="252">
        <v>6413000</v>
      </c>
      <c r="P101" s="252" t="s">
        <v>127</v>
      </c>
      <c r="Q101" s="252"/>
      <c r="R101" s="252"/>
    </row>
    <row r="102" spans="1:18" s="158" customFormat="1">
      <c r="A102" s="278"/>
      <c r="B102" s="404" t="s">
        <v>118</v>
      </c>
      <c r="C102" s="405"/>
      <c r="D102" s="279">
        <f>SUM(D103:D106)</f>
        <v>0</v>
      </c>
      <c r="E102" s="244"/>
      <c r="F102" s="265"/>
      <c r="G102" s="244"/>
      <c r="H102" s="244"/>
      <c r="I102" s="271"/>
      <c r="J102" s="1"/>
      <c r="O102" s="252">
        <v>6414200</v>
      </c>
      <c r="P102" s="252" t="s">
        <v>128</v>
      </c>
      <c r="Q102" s="252"/>
      <c r="R102" s="252"/>
    </row>
    <row r="103" spans="1:18" s="158" customFormat="1">
      <c r="A103" s="278"/>
      <c r="B103" s="284">
        <v>6311000</v>
      </c>
      <c r="C103" s="285" t="s">
        <v>119</v>
      </c>
      <c r="D103" s="242"/>
      <c r="E103" s="315"/>
      <c r="F103" s="265"/>
      <c r="G103" s="244"/>
      <c r="H103" s="244"/>
      <c r="I103" s="271"/>
      <c r="J103" s="1"/>
      <c r="O103" s="252">
        <v>6414300</v>
      </c>
      <c r="P103" s="252" t="s">
        <v>129</v>
      </c>
      <c r="Q103" s="252"/>
      <c r="R103" s="252"/>
    </row>
    <row r="104" spans="1:18" s="158" customFormat="1">
      <c r="A104" s="278"/>
      <c r="B104" s="284">
        <v>6313100</v>
      </c>
      <c r="C104" s="285" t="s">
        <v>120</v>
      </c>
      <c r="D104" s="242"/>
      <c r="E104" s="244"/>
      <c r="F104" s="265"/>
      <c r="G104" s="244"/>
      <c r="H104" s="244"/>
      <c r="I104" s="271"/>
      <c r="J104" s="1"/>
      <c r="O104" s="252">
        <v>6451100</v>
      </c>
      <c r="P104" s="252" t="s">
        <v>130</v>
      </c>
      <c r="Q104" s="252"/>
      <c r="R104" s="252"/>
    </row>
    <row r="105" spans="1:18" s="158" customFormat="1">
      <c r="A105" s="278"/>
      <c r="B105" s="284">
        <v>6313200</v>
      </c>
      <c r="C105" s="285" t="s">
        <v>121</v>
      </c>
      <c r="D105" s="242"/>
      <c r="E105" s="265"/>
      <c r="F105" s="265"/>
      <c r="G105" s="244"/>
      <c r="H105" s="244"/>
      <c r="I105" s="271"/>
      <c r="J105" s="1"/>
      <c r="O105" s="252">
        <v>6450000</v>
      </c>
      <c r="P105" s="252" t="s">
        <v>131</v>
      </c>
      <c r="Q105" s="252"/>
      <c r="R105" s="252"/>
    </row>
    <row r="106" spans="1:18" s="158" customFormat="1" ht="16" thickBot="1">
      <c r="A106" s="278"/>
      <c r="B106" s="294">
        <v>6378000</v>
      </c>
      <c r="C106" s="295" t="s">
        <v>122</v>
      </c>
      <c r="D106" s="298"/>
      <c r="E106" s="244"/>
      <c r="F106" s="265"/>
      <c r="G106" s="244"/>
      <c r="H106" s="244"/>
      <c r="I106" s="271"/>
      <c r="J106" s="1"/>
      <c r="O106" s="252">
        <v>6811200</v>
      </c>
      <c r="P106" s="254" t="s">
        <v>133</v>
      </c>
      <c r="Q106" s="252"/>
      <c r="R106" s="252"/>
    </row>
    <row r="107" spans="1:18" s="158" customFormat="1" ht="16" thickBot="1">
      <c r="A107" s="265"/>
      <c r="B107" s="265"/>
      <c r="C107" s="265"/>
      <c r="D107" s="265"/>
      <c r="E107" s="265"/>
      <c r="F107" s="265"/>
      <c r="G107" s="244"/>
      <c r="H107" s="244"/>
      <c r="I107" s="271"/>
      <c r="J107" s="1"/>
      <c r="O107" s="252">
        <v>6516000</v>
      </c>
      <c r="P107" s="252" t="s">
        <v>135</v>
      </c>
      <c r="Q107" s="252"/>
      <c r="R107" s="252"/>
    </row>
    <row r="108" spans="1:18" s="158" customFormat="1">
      <c r="A108" s="278"/>
      <c r="B108" s="395" t="s">
        <v>123</v>
      </c>
      <c r="C108" s="396"/>
      <c r="D108" s="316">
        <f>SUM(D109:D115)</f>
        <v>0</v>
      </c>
      <c r="E108" s="244"/>
      <c r="F108" s="265"/>
      <c r="G108" s="244"/>
      <c r="H108" s="244"/>
      <c r="I108" s="271"/>
      <c r="J108" s="1"/>
      <c r="O108" s="252">
        <v>6516200</v>
      </c>
      <c r="P108" s="252" t="s">
        <v>136</v>
      </c>
      <c r="Q108" s="252"/>
      <c r="R108" s="252"/>
    </row>
    <row r="109" spans="1:18" s="158" customFormat="1">
      <c r="A109" s="278"/>
      <c r="B109" s="284">
        <v>6411000</v>
      </c>
      <c r="C109" s="317" t="s">
        <v>124</v>
      </c>
      <c r="D109" s="242"/>
      <c r="E109" s="244"/>
      <c r="F109" s="265"/>
      <c r="G109" s="244"/>
      <c r="H109" s="244"/>
      <c r="I109" s="271"/>
      <c r="J109" s="1"/>
      <c r="O109" s="252">
        <v>6516300</v>
      </c>
      <c r="P109" s="252" t="s">
        <v>137</v>
      </c>
      <c r="Q109" s="252"/>
      <c r="R109" s="252"/>
    </row>
    <row r="110" spans="1:18" s="158" customFormat="1">
      <c r="A110" s="278"/>
      <c r="B110" s="284">
        <v>6411300</v>
      </c>
      <c r="C110" s="317" t="s">
        <v>125</v>
      </c>
      <c r="D110" s="242"/>
      <c r="E110" s="244"/>
      <c r="F110" s="265"/>
      <c r="G110" s="244"/>
      <c r="H110" s="244"/>
      <c r="I110" s="271"/>
      <c r="J110" s="1"/>
      <c r="O110" s="252">
        <v>6550000</v>
      </c>
      <c r="P110" s="252" t="s">
        <v>138</v>
      </c>
      <c r="Q110" s="252"/>
      <c r="R110" s="252"/>
    </row>
    <row r="111" spans="1:18" s="158" customFormat="1">
      <c r="A111" s="278"/>
      <c r="B111" s="284">
        <v>6412000</v>
      </c>
      <c r="C111" s="317" t="s">
        <v>126</v>
      </c>
      <c r="D111" s="242"/>
      <c r="E111" s="244"/>
      <c r="F111" s="265"/>
      <c r="G111" s="244"/>
      <c r="H111" s="244"/>
      <c r="I111" s="271"/>
      <c r="J111" s="1"/>
      <c r="O111" s="252">
        <v>6580000</v>
      </c>
      <c r="P111" s="252" t="s">
        <v>139</v>
      </c>
      <c r="Q111" s="252"/>
      <c r="R111" s="252"/>
    </row>
    <row r="112" spans="1:18" s="158" customFormat="1">
      <c r="A112" s="278"/>
      <c r="B112" s="284">
        <v>6413000</v>
      </c>
      <c r="C112" s="317" t="s">
        <v>127</v>
      </c>
      <c r="D112" s="242"/>
      <c r="E112" s="244"/>
      <c r="F112" s="265"/>
      <c r="G112" s="244"/>
      <c r="H112" s="244"/>
      <c r="I112" s="271"/>
      <c r="J112" s="1"/>
      <c r="O112" s="257"/>
      <c r="P112" s="257"/>
      <c r="Q112" s="257"/>
      <c r="R112" s="257"/>
    </row>
    <row r="113" spans="1:18" s="158" customFormat="1">
      <c r="A113" s="278"/>
      <c r="B113" s="284">
        <v>6414200</v>
      </c>
      <c r="C113" s="317" t="s">
        <v>128</v>
      </c>
      <c r="D113" s="242"/>
      <c r="E113" s="244"/>
      <c r="F113" s="265"/>
      <c r="G113" s="244"/>
      <c r="H113" s="244"/>
      <c r="I113" s="271"/>
      <c r="J113" s="1"/>
      <c r="O113" s="257"/>
      <c r="P113" s="257"/>
      <c r="Q113" s="257"/>
      <c r="R113" s="257"/>
    </row>
    <row r="114" spans="1:18" s="158" customFormat="1">
      <c r="A114" s="278"/>
      <c r="B114" s="284">
        <v>6414300</v>
      </c>
      <c r="C114" s="317" t="s">
        <v>129</v>
      </c>
      <c r="D114" s="242"/>
      <c r="E114" s="265"/>
      <c r="F114" s="265"/>
      <c r="G114" s="244"/>
      <c r="H114" s="244"/>
      <c r="I114" s="271"/>
      <c r="J114" s="1"/>
      <c r="O114" s="257"/>
      <c r="P114" s="257"/>
      <c r="Q114" s="257"/>
      <c r="R114" s="257"/>
    </row>
    <row r="115" spans="1:18" s="158" customFormat="1" ht="16" thickBot="1">
      <c r="A115" s="278"/>
      <c r="B115" s="294">
        <v>6451100</v>
      </c>
      <c r="C115" s="318" t="s">
        <v>130</v>
      </c>
      <c r="D115" s="298"/>
      <c r="E115" s="244"/>
      <c r="F115" s="265"/>
      <c r="G115" s="244"/>
      <c r="H115" s="244"/>
      <c r="I115" s="271"/>
      <c r="J115" s="1"/>
      <c r="O115" s="257"/>
      <c r="P115" s="257"/>
      <c r="Q115" s="257"/>
      <c r="R115" s="257"/>
    </row>
    <row r="116" spans="1:18" s="158" customFormat="1" ht="16" thickBot="1">
      <c r="A116" s="265"/>
      <c r="B116" s="265"/>
      <c r="C116" s="265"/>
      <c r="D116" s="265"/>
      <c r="E116" s="265"/>
      <c r="F116" s="265"/>
      <c r="G116" s="244"/>
      <c r="H116" s="244"/>
      <c r="I116" s="271"/>
      <c r="J116" s="1"/>
      <c r="O116" s="257"/>
      <c r="P116" s="257"/>
      <c r="Q116" s="257"/>
      <c r="R116" s="257"/>
    </row>
    <row r="117" spans="1:18" s="158" customFormat="1">
      <c r="A117" s="278"/>
      <c r="B117" s="395" t="s">
        <v>131</v>
      </c>
      <c r="C117" s="396"/>
      <c r="D117" s="319">
        <f>D118</f>
        <v>0</v>
      </c>
      <c r="E117" s="265"/>
      <c r="F117" s="265"/>
      <c r="G117" s="244"/>
      <c r="H117" s="244"/>
      <c r="I117" s="271"/>
      <c r="J117" s="1"/>
      <c r="O117" s="257"/>
      <c r="P117" s="257"/>
      <c r="Q117" s="257"/>
      <c r="R117" s="257"/>
    </row>
    <row r="118" spans="1:18" s="158" customFormat="1" ht="16" thickBot="1">
      <c r="A118" s="278"/>
      <c r="B118" s="294">
        <v>6450000</v>
      </c>
      <c r="C118" s="318" t="s">
        <v>131</v>
      </c>
      <c r="D118" s="320"/>
      <c r="E118" s="244"/>
      <c r="F118" s="265"/>
      <c r="G118" s="244"/>
      <c r="H118" s="244"/>
      <c r="I118" s="271"/>
      <c r="J118" s="1"/>
      <c r="O118" s="257"/>
      <c r="P118" s="257"/>
      <c r="Q118" s="257"/>
      <c r="R118" s="257"/>
    </row>
    <row r="119" spans="1:18" s="158" customFormat="1" ht="16" thickBot="1">
      <c r="A119" s="321"/>
      <c r="B119" s="265"/>
      <c r="C119" s="265"/>
      <c r="D119" s="265"/>
      <c r="E119" s="244"/>
      <c r="F119" s="265"/>
      <c r="G119" s="244"/>
      <c r="H119" s="244"/>
      <c r="I119" s="271"/>
      <c r="J119" s="1"/>
      <c r="O119" s="257"/>
      <c r="P119" s="257"/>
      <c r="Q119" s="257"/>
      <c r="R119" s="257"/>
    </row>
    <row r="120" spans="1:18" s="158" customFormat="1">
      <c r="A120" s="278"/>
      <c r="B120" s="395" t="s">
        <v>132</v>
      </c>
      <c r="C120" s="396"/>
      <c r="D120" s="322">
        <f>D121</f>
        <v>0</v>
      </c>
      <c r="E120" s="265"/>
      <c r="F120" s="265"/>
      <c r="G120" s="244"/>
      <c r="H120" s="244"/>
      <c r="I120" s="271"/>
      <c r="J120" s="1"/>
      <c r="O120" s="257"/>
      <c r="P120" s="257"/>
      <c r="Q120" s="257"/>
      <c r="R120" s="257"/>
    </row>
    <row r="121" spans="1:18" s="158" customFormat="1" ht="16" thickBot="1">
      <c r="A121" s="278"/>
      <c r="B121" s="294">
        <v>6811200</v>
      </c>
      <c r="C121" s="323" t="s">
        <v>133</v>
      </c>
      <c r="D121" s="324"/>
      <c r="E121" s="244"/>
      <c r="F121" s="265"/>
      <c r="G121" s="244"/>
      <c r="H121" s="244"/>
      <c r="I121" s="271"/>
      <c r="J121" s="1"/>
      <c r="O121" s="257"/>
      <c r="P121" s="257"/>
      <c r="Q121" s="257"/>
      <c r="R121" s="257"/>
    </row>
    <row r="122" spans="1:18" s="158" customFormat="1" ht="16" thickBot="1">
      <c r="A122" s="321"/>
      <c r="B122" s="265"/>
      <c r="C122" s="265"/>
      <c r="D122" s="265"/>
      <c r="E122" s="244"/>
      <c r="F122" s="265"/>
      <c r="G122" s="244"/>
      <c r="H122" s="244"/>
      <c r="I122" s="271"/>
      <c r="J122" s="1"/>
      <c r="O122" s="257"/>
      <c r="P122" s="257"/>
      <c r="Q122" s="257"/>
      <c r="R122" s="257"/>
    </row>
    <row r="123" spans="1:18" s="158" customFormat="1">
      <c r="A123" s="278"/>
      <c r="B123" s="395" t="s">
        <v>134</v>
      </c>
      <c r="C123" s="396"/>
      <c r="D123" s="322">
        <f>SUM(D124:D128)</f>
        <v>0</v>
      </c>
      <c r="E123" s="244"/>
      <c r="F123" s="265"/>
      <c r="G123" s="244"/>
      <c r="H123" s="244"/>
      <c r="I123" s="271"/>
      <c r="J123" s="1"/>
      <c r="O123" s="257"/>
      <c r="P123" s="257"/>
      <c r="Q123" s="257"/>
      <c r="R123" s="257"/>
    </row>
    <row r="124" spans="1:18" s="158" customFormat="1">
      <c r="A124" s="278"/>
      <c r="B124" s="284">
        <v>6516000</v>
      </c>
      <c r="C124" s="285" t="s">
        <v>135</v>
      </c>
      <c r="D124" s="325"/>
      <c r="E124" s="244"/>
      <c r="F124" s="265"/>
      <c r="G124" s="244"/>
      <c r="H124" s="244"/>
      <c r="I124" s="271"/>
      <c r="J124" s="1"/>
      <c r="O124" s="257"/>
      <c r="P124" s="257"/>
      <c r="Q124" s="257"/>
      <c r="R124" s="257"/>
    </row>
    <row r="125" spans="1:18">
      <c r="A125" s="278"/>
      <c r="B125" s="284">
        <v>6516200</v>
      </c>
      <c r="C125" s="285" t="s">
        <v>136</v>
      </c>
      <c r="D125" s="325"/>
      <c r="E125" s="244"/>
      <c r="F125" s="265"/>
      <c r="G125" s="244"/>
      <c r="H125" s="244"/>
      <c r="I125" s="271"/>
      <c r="J125" s="1"/>
      <c r="K125" s="158"/>
      <c r="L125" s="158"/>
      <c r="M125" s="158"/>
    </row>
    <row r="126" spans="1:18">
      <c r="A126" s="278"/>
      <c r="B126" s="284">
        <v>6516300</v>
      </c>
      <c r="C126" s="285" t="s">
        <v>137</v>
      </c>
      <c r="D126" s="325"/>
      <c r="E126" s="244"/>
      <c r="F126" s="265"/>
      <c r="G126" s="244"/>
      <c r="H126" s="244"/>
      <c r="I126" s="271"/>
      <c r="J126" s="1"/>
      <c r="K126" s="158"/>
      <c r="L126" s="158"/>
    </row>
    <row r="127" spans="1:18">
      <c r="A127" s="278"/>
      <c r="B127" s="284">
        <v>6550000</v>
      </c>
      <c r="C127" s="285" t="s">
        <v>138</v>
      </c>
      <c r="D127" s="325"/>
      <c r="E127" s="244"/>
      <c r="F127" s="265"/>
      <c r="G127" s="244"/>
      <c r="H127" s="244"/>
      <c r="I127" s="271"/>
      <c r="J127" s="1"/>
      <c r="K127" s="158"/>
      <c r="L127" s="158"/>
    </row>
    <row r="128" spans="1:18" ht="16" thickBot="1">
      <c r="A128" s="278"/>
      <c r="B128" s="294">
        <v>6580000</v>
      </c>
      <c r="C128" s="295" t="s">
        <v>139</v>
      </c>
      <c r="D128" s="324"/>
      <c r="E128" s="244"/>
      <c r="F128" s="265"/>
      <c r="G128" s="244"/>
      <c r="H128" s="244"/>
      <c r="I128" s="271"/>
      <c r="J128" s="1"/>
      <c r="K128" s="158"/>
      <c r="L128" s="158"/>
    </row>
    <row r="129" spans="1:18" ht="16" thickBot="1">
      <c r="A129" s="326"/>
      <c r="B129" s="327"/>
      <c r="C129" s="328"/>
      <c r="D129" s="328"/>
      <c r="E129" s="328"/>
      <c r="F129" s="327"/>
      <c r="G129" s="328"/>
      <c r="H129" s="328"/>
      <c r="I129" s="329"/>
      <c r="J129" s="1"/>
      <c r="K129" s="158"/>
      <c r="L129" s="158"/>
    </row>
    <row r="130" spans="1:18">
      <c r="A130" s="214"/>
      <c r="J130" s="1"/>
      <c r="K130" s="158"/>
      <c r="L130" s="158"/>
    </row>
    <row r="131" spans="1:18">
      <c r="A131" s="214"/>
      <c r="G131" s="1"/>
      <c r="H131" s="1"/>
      <c r="I131" s="1"/>
      <c r="J131" s="1"/>
      <c r="K131" s="158"/>
      <c r="L131" s="158"/>
    </row>
    <row r="132" spans="1:18">
      <c r="A132" s="214"/>
      <c r="J132" s="1"/>
      <c r="K132" s="158"/>
      <c r="L132" s="158"/>
    </row>
    <row r="133" spans="1:18">
      <c r="A133" s="214"/>
      <c r="J133" s="1"/>
      <c r="K133" s="158"/>
      <c r="L133" s="158"/>
    </row>
    <row r="134" spans="1:18">
      <c r="A134" s="214"/>
      <c r="J134" s="1"/>
      <c r="K134" s="158"/>
      <c r="L134" s="158"/>
    </row>
    <row r="135" spans="1:18" s="158" customFormat="1">
      <c r="A135" s="214"/>
      <c r="B135" s="239"/>
      <c r="E135" s="96"/>
      <c r="F135" s="239"/>
      <c r="J135" s="1"/>
      <c r="M135" s="1"/>
      <c r="O135" s="257"/>
      <c r="P135" s="257"/>
      <c r="Q135" s="257"/>
      <c r="R135" s="257"/>
    </row>
    <row r="136" spans="1:18" s="158" customFormat="1">
      <c r="A136" s="214"/>
      <c r="B136" s="239"/>
      <c r="E136" s="96"/>
      <c r="F136" s="239"/>
      <c r="J136" s="1"/>
      <c r="O136" s="257"/>
      <c r="P136" s="257"/>
      <c r="Q136" s="257"/>
      <c r="R136" s="257"/>
    </row>
    <row r="137" spans="1:18" s="158" customFormat="1">
      <c r="A137" s="214"/>
      <c r="B137" s="239"/>
      <c r="E137" s="96"/>
      <c r="F137" s="239"/>
      <c r="J137" s="1"/>
      <c r="O137" s="257"/>
      <c r="P137" s="257"/>
      <c r="Q137" s="257"/>
      <c r="R137" s="257"/>
    </row>
    <row r="138" spans="1:18" s="158" customFormat="1">
      <c r="A138" s="214"/>
      <c r="B138" s="239"/>
      <c r="E138" s="96"/>
      <c r="F138" s="239"/>
      <c r="J138" s="1"/>
      <c r="O138" s="257"/>
      <c r="P138" s="257"/>
      <c r="Q138" s="257"/>
      <c r="R138" s="257"/>
    </row>
    <row r="139" spans="1:18" s="158" customFormat="1">
      <c r="A139" s="214"/>
      <c r="B139" s="239"/>
      <c r="E139" s="96"/>
      <c r="F139" s="239"/>
      <c r="J139" s="1"/>
      <c r="O139" s="257"/>
      <c r="P139" s="257"/>
      <c r="Q139" s="257"/>
      <c r="R139" s="257"/>
    </row>
    <row r="140" spans="1:18" s="158" customFormat="1">
      <c r="A140" s="214"/>
      <c r="B140" s="239"/>
      <c r="E140" s="96"/>
      <c r="F140" s="239"/>
      <c r="J140" s="1"/>
      <c r="O140" s="257"/>
      <c r="P140" s="257"/>
      <c r="Q140" s="257"/>
      <c r="R140" s="257"/>
    </row>
    <row r="141" spans="1:18" s="158" customFormat="1">
      <c r="A141" s="214"/>
      <c r="B141" s="239"/>
      <c r="E141" s="96"/>
      <c r="F141" s="239"/>
      <c r="J141" s="1"/>
      <c r="O141" s="257"/>
      <c r="P141" s="257"/>
      <c r="Q141" s="257"/>
      <c r="R141" s="257"/>
    </row>
    <row r="142" spans="1:18" s="158" customFormat="1">
      <c r="A142" s="214"/>
      <c r="B142" s="239"/>
      <c r="E142" s="96"/>
      <c r="F142" s="239"/>
      <c r="J142" s="1"/>
      <c r="O142" s="257"/>
      <c r="P142" s="257"/>
      <c r="Q142" s="257"/>
      <c r="R142" s="257"/>
    </row>
    <row r="143" spans="1:18" s="158" customFormat="1">
      <c r="A143" s="214"/>
      <c r="B143" s="239"/>
      <c r="E143" s="96"/>
      <c r="F143" s="239"/>
      <c r="J143" s="1"/>
      <c r="O143" s="257"/>
      <c r="P143" s="257"/>
      <c r="Q143" s="257"/>
      <c r="R143" s="257"/>
    </row>
    <row r="144" spans="1:18" s="158" customFormat="1">
      <c r="A144" s="214"/>
      <c r="B144" s="239"/>
      <c r="E144" s="96"/>
      <c r="F144" s="239"/>
      <c r="J144" s="1"/>
      <c r="O144" s="257"/>
      <c r="P144" s="257"/>
      <c r="Q144" s="257"/>
      <c r="R144" s="257"/>
    </row>
    <row r="145" spans="1:18" s="158" customFormat="1">
      <c r="A145" s="214"/>
      <c r="B145" s="239"/>
      <c r="E145" s="96"/>
      <c r="F145" s="239"/>
      <c r="J145" s="1"/>
      <c r="O145" s="257"/>
      <c r="P145" s="257"/>
      <c r="Q145" s="257"/>
      <c r="R145" s="257"/>
    </row>
    <row r="146" spans="1:18" s="158" customFormat="1">
      <c r="A146" s="214"/>
      <c r="B146" s="239"/>
      <c r="E146" s="96"/>
      <c r="F146" s="239"/>
      <c r="J146" s="1"/>
      <c r="O146" s="257"/>
      <c r="P146" s="257"/>
      <c r="Q146" s="257"/>
      <c r="R146" s="257"/>
    </row>
    <row r="147" spans="1:18" s="158" customFormat="1">
      <c r="A147" s="214"/>
      <c r="B147" s="239"/>
      <c r="E147" s="96"/>
      <c r="F147" s="239"/>
      <c r="J147" s="1"/>
      <c r="O147" s="257"/>
      <c r="P147" s="257"/>
      <c r="Q147" s="257"/>
      <c r="R147" s="257"/>
    </row>
    <row r="148" spans="1:18" s="158" customFormat="1">
      <c r="A148" s="214"/>
      <c r="B148" s="239"/>
      <c r="E148" s="96"/>
      <c r="F148" s="239"/>
      <c r="J148" s="1"/>
      <c r="O148" s="257"/>
      <c r="P148" s="257"/>
      <c r="Q148" s="257"/>
      <c r="R148" s="257"/>
    </row>
    <row r="149" spans="1:18" s="158" customFormat="1">
      <c r="A149" s="214"/>
      <c r="B149" s="239"/>
      <c r="E149" s="96"/>
      <c r="F149" s="239"/>
      <c r="J149" s="1"/>
      <c r="O149" s="257"/>
      <c r="P149" s="257"/>
      <c r="Q149" s="257"/>
      <c r="R149" s="257"/>
    </row>
    <row r="150" spans="1:18" s="158" customFormat="1">
      <c r="B150" s="239"/>
      <c r="E150" s="96"/>
      <c r="F150" s="239"/>
      <c r="J150" s="1"/>
      <c r="O150" s="257"/>
      <c r="P150" s="257"/>
      <c r="Q150" s="257"/>
      <c r="R150" s="257"/>
    </row>
    <row r="151" spans="1:18" s="158" customFormat="1">
      <c r="B151" s="239"/>
      <c r="E151" s="96"/>
      <c r="F151" s="239"/>
      <c r="J151" s="1"/>
      <c r="O151" s="257"/>
      <c r="P151" s="257"/>
      <c r="Q151" s="257"/>
      <c r="R151" s="257"/>
    </row>
    <row r="152" spans="1:18" s="158" customFormat="1">
      <c r="B152" s="239"/>
      <c r="E152" s="96"/>
      <c r="F152" s="239"/>
      <c r="J152" s="1"/>
      <c r="O152" s="257"/>
      <c r="P152" s="257"/>
      <c r="Q152" s="257"/>
      <c r="R152" s="257"/>
    </row>
    <row r="153" spans="1:18" s="158" customFormat="1">
      <c r="B153" s="239"/>
      <c r="E153" s="96"/>
      <c r="F153" s="239"/>
      <c r="O153" s="257"/>
      <c r="P153" s="257"/>
      <c r="Q153" s="257"/>
      <c r="R153" s="257"/>
    </row>
    <row r="154" spans="1:18" s="158" customFormat="1">
      <c r="B154" s="239"/>
      <c r="E154" s="96"/>
      <c r="F154" s="239"/>
      <c r="O154" s="257"/>
      <c r="P154" s="257"/>
      <c r="Q154" s="257"/>
      <c r="R154" s="257"/>
    </row>
    <row r="155" spans="1:18" s="158" customFormat="1">
      <c r="B155" s="239"/>
      <c r="E155" s="96"/>
      <c r="F155" s="239"/>
      <c r="O155" s="257"/>
      <c r="P155" s="257"/>
      <c r="Q155" s="257"/>
      <c r="R155" s="257"/>
    </row>
    <row r="156" spans="1:18" s="158" customFormat="1">
      <c r="B156" s="239"/>
      <c r="E156" s="96"/>
      <c r="F156" s="239"/>
      <c r="O156" s="257"/>
      <c r="P156" s="257"/>
      <c r="Q156" s="257"/>
      <c r="R156" s="257"/>
    </row>
    <row r="157" spans="1:18" s="158" customFormat="1">
      <c r="E157" s="96"/>
      <c r="F157" s="239"/>
      <c r="O157" s="257"/>
      <c r="P157" s="257"/>
      <c r="Q157" s="257"/>
      <c r="R157" s="257"/>
    </row>
    <row r="158" spans="1:18" s="158" customFormat="1">
      <c r="B158" s="239"/>
      <c r="E158" s="96"/>
      <c r="F158" s="239"/>
      <c r="O158" s="257"/>
      <c r="P158" s="257"/>
      <c r="Q158" s="257"/>
      <c r="R158" s="257"/>
    </row>
    <row r="159" spans="1:18" s="158" customFormat="1">
      <c r="B159" s="239"/>
      <c r="E159" s="96"/>
      <c r="F159" s="239"/>
      <c r="O159" s="257"/>
      <c r="P159" s="257"/>
      <c r="Q159" s="257"/>
      <c r="R159" s="257"/>
    </row>
    <row r="160" spans="1:18" s="158" customFormat="1">
      <c r="B160" s="239"/>
      <c r="E160" s="96"/>
      <c r="F160" s="239"/>
      <c r="O160" s="257"/>
      <c r="P160" s="257"/>
      <c r="Q160" s="257"/>
      <c r="R160" s="257"/>
    </row>
    <row r="161" spans="2:18" s="158" customFormat="1">
      <c r="B161" s="239"/>
      <c r="E161" s="96"/>
      <c r="F161" s="239"/>
      <c r="O161" s="257"/>
      <c r="P161" s="257"/>
      <c r="Q161" s="257"/>
      <c r="R161" s="257"/>
    </row>
    <row r="162" spans="2:18" s="158" customFormat="1">
      <c r="B162" s="239"/>
      <c r="E162" s="96"/>
      <c r="F162" s="239"/>
      <c r="O162" s="257"/>
      <c r="P162" s="257"/>
      <c r="Q162" s="257"/>
      <c r="R162" s="257"/>
    </row>
    <row r="163" spans="2:18" s="158" customFormat="1">
      <c r="B163" s="239"/>
      <c r="E163" s="96"/>
      <c r="F163" s="239"/>
      <c r="O163" s="257"/>
      <c r="P163" s="257"/>
      <c r="Q163" s="257"/>
      <c r="R163" s="257"/>
    </row>
    <row r="164" spans="2:18" s="158" customFormat="1">
      <c r="B164" s="239"/>
      <c r="E164" s="96"/>
      <c r="F164" s="239"/>
      <c r="O164" s="257"/>
      <c r="P164" s="257"/>
      <c r="Q164" s="257"/>
      <c r="R164" s="257"/>
    </row>
    <row r="165" spans="2:18" s="158" customFormat="1">
      <c r="B165" s="239"/>
      <c r="E165" s="96"/>
      <c r="F165" s="239"/>
      <c r="O165" s="257"/>
      <c r="P165" s="257"/>
      <c r="Q165" s="257"/>
      <c r="R165" s="257"/>
    </row>
    <row r="166" spans="2:18" s="158" customFormat="1">
      <c r="B166" s="239"/>
      <c r="E166" s="96"/>
      <c r="F166" s="239"/>
      <c r="O166" s="257"/>
      <c r="P166" s="257"/>
      <c r="Q166" s="257"/>
      <c r="R166" s="257"/>
    </row>
    <row r="167" spans="2:18" s="158" customFormat="1">
      <c r="B167" s="239"/>
      <c r="E167" s="96"/>
      <c r="F167" s="239"/>
      <c r="O167" s="257"/>
      <c r="P167" s="257"/>
      <c r="Q167" s="257"/>
      <c r="R167" s="257"/>
    </row>
    <row r="168" spans="2:18" s="158" customFormat="1">
      <c r="B168" s="239"/>
      <c r="E168" s="96"/>
      <c r="F168" s="239"/>
      <c r="O168" s="257"/>
      <c r="P168" s="257"/>
      <c r="Q168" s="257"/>
      <c r="R168" s="257"/>
    </row>
    <row r="169" spans="2:18" s="158" customFormat="1">
      <c r="B169" s="239"/>
      <c r="E169" s="96"/>
      <c r="F169" s="239"/>
      <c r="O169" s="257"/>
      <c r="P169" s="257"/>
      <c r="Q169" s="257"/>
      <c r="R169" s="257"/>
    </row>
    <row r="170" spans="2:18" s="158" customFormat="1">
      <c r="B170" s="239"/>
      <c r="E170" s="96"/>
      <c r="F170" s="239"/>
      <c r="O170" s="257"/>
      <c r="P170" s="257"/>
      <c r="Q170" s="257"/>
      <c r="R170" s="257"/>
    </row>
    <row r="171" spans="2:18" s="158" customFormat="1">
      <c r="B171" s="239"/>
      <c r="E171" s="96"/>
      <c r="F171" s="239"/>
      <c r="O171" s="257"/>
      <c r="P171" s="257"/>
      <c r="Q171" s="257"/>
      <c r="R171" s="257"/>
    </row>
    <row r="172" spans="2:18" s="158" customFormat="1">
      <c r="B172" s="239"/>
      <c r="E172" s="96"/>
      <c r="F172" s="239"/>
      <c r="O172" s="257"/>
      <c r="P172" s="257"/>
      <c r="Q172" s="257"/>
      <c r="R172" s="257"/>
    </row>
    <row r="173" spans="2:18" s="158" customFormat="1">
      <c r="B173" s="239"/>
      <c r="E173" s="96"/>
      <c r="F173" s="239"/>
      <c r="O173" s="257"/>
      <c r="P173" s="257"/>
      <c r="Q173" s="257"/>
      <c r="R173" s="257"/>
    </row>
    <row r="174" spans="2:18" s="158" customFormat="1">
      <c r="B174" s="239"/>
      <c r="E174" s="96"/>
      <c r="F174" s="239"/>
      <c r="O174" s="257"/>
      <c r="P174" s="257"/>
      <c r="Q174" s="257"/>
      <c r="R174" s="257"/>
    </row>
    <row r="175" spans="2:18" s="158" customFormat="1">
      <c r="B175" s="239"/>
      <c r="E175" s="96"/>
      <c r="F175" s="239"/>
      <c r="O175" s="257"/>
      <c r="P175" s="257"/>
      <c r="Q175" s="257"/>
      <c r="R175" s="257"/>
    </row>
    <row r="176" spans="2:18" s="158" customFormat="1">
      <c r="B176" s="239"/>
      <c r="E176" s="96"/>
      <c r="F176" s="239"/>
      <c r="O176" s="257"/>
      <c r="P176" s="257"/>
      <c r="Q176" s="257"/>
      <c r="R176" s="257"/>
    </row>
    <row r="177" spans="11:13">
      <c r="K177" s="158"/>
      <c r="L177" s="158"/>
      <c r="M177" s="158"/>
    </row>
    <row r="182" spans="11:13" ht="15" customHeight="1"/>
    <row r="183" spans="11:13" ht="16" customHeight="1"/>
    <row r="391" ht="15" customHeight="1"/>
    <row r="392" ht="16" customHeight="1"/>
    <row r="601" ht="15" customHeight="1"/>
    <row r="602" ht="16" customHeight="1"/>
    <row r="811" ht="15" customHeight="1"/>
    <row r="812" ht="16" customHeight="1"/>
    <row r="1021" ht="15" customHeight="1"/>
    <row r="1022" ht="16" customHeight="1"/>
    <row r="1231" ht="15" customHeight="1"/>
    <row r="1232" ht="16" customHeight="1"/>
    <row r="1441" ht="15" customHeight="1"/>
    <row r="1442" ht="16" customHeight="1"/>
    <row r="1651" ht="15" customHeight="1"/>
    <row r="1652" ht="16" customHeight="1"/>
    <row r="1861" ht="15" customHeight="1"/>
    <row r="1862" ht="16" customHeight="1"/>
    <row r="2071" ht="15" customHeight="1"/>
    <row r="2072" ht="16" customHeight="1"/>
    <row r="2281" ht="15" customHeight="1"/>
    <row r="2282" ht="16" customHeight="1"/>
    <row r="2491" ht="15" customHeight="1"/>
    <row r="2492" ht="16" customHeight="1"/>
    <row r="2701" ht="15" customHeight="1"/>
    <row r="2702" ht="16" customHeight="1"/>
    <row r="2911" ht="15" customHeight="1"/>
    <row r="2912" ht="16" customHeight="1"/>
    <row r="3121" ht="15" customHeight="1"/>
    <row r="3122" ht="16" customHeight="1"/>
    <row r="3331" ht="15" customHeight="1"/>
    <row r="3332" ht="16" customHeight="1"/>
    <row r="3541" ht="15" customHeight="1"/>
    <row r="3542" ht="16" customHeight="1"/>
    <row r="3751" ht="15" customHeight="1"/>
    <row r="3752" ht="16" customHeight="1"/>
    <row r="3961" ht="15" customHeight="1"/>
    <row r="3962" ht="16" customHeight="1"/>
    <row r="4171" ht="15" customHeight="1"/>
    <row r="4172" ht="16" customHeight="1"/>
    <row r="4381" ht="15" customHeight="1"/>
    <row r="4382" ht="16" customHeight="1"/>
    <row r="4591" ht="15" customHeight="1"/>
    <row r="4592" ht="16" customHeight="1"/>
    <row r="4801" ht="15" customHeight="1"/>
    <row r="4802" ht="16" customHeight="1"/>
    <row r="5011" ht="15" customHeight="1"/>
    <row r="5012" ht="16" customHeight="1"/>
    <row r="5221" ht="15" customHeight="1"/>
    <row r="5222" ht="16" customHeight="1"/>
    <row r="5431" ht="15" customHeight="1"/>
    <row r="5432" ht="16" customHeight="1"/>
    <row r="5641" ht="15" customHeight="1"/>
    <row r="5642" ht="16" customHeight="1"/>
    <row r="5851" ht="15" customHeight="1"/>
    <row r="5852" ht="16" customHeight="1"/>
    <row r="6061" ht="15" customHeight="1"/>
    <row r="6062" ht="16" customHeight="1"/>
    <row r="6271" ht="15" customHeight="1"/>
    <row r="6272" ht="16" customHeight="1"/>
    <row r="6481" ht="15" customHeight="1"/>
    <row r="6482" ht="16" customHeight="1"/>
    <row r="6691" ht="15" customHeight="1"/>
    <row r="6692" ht="16" customHeight="1"/>
    <row r="6901" ht="15" customHeight="1"/>
    <row r="6902" ht="16" customHeight="1"/>
    <row r="7111" ht="15" customHeight="1"/>
    <row r="7112" ht="16" customHeight="1"/>
    <row r="7321" ht="15" customHeight="1"/>
    <row r="7322" ht="16" customHeight="1"/>
    <row r="7531" ht="15" customHeight="1"/>
    <row r="7532" ht="16" customHeight="1"/>
    <row r="7741" ht="15" customHeight="1"/>
    <row r="7742" ht="16" customHeight="1"/>
    <row r="7951" ht="15" customHeight="1"/>
    <row r="7952" ht="16" customHeight="1"/>
    <row r="8161" ht="15" customHeight="1"/>
    <row r="8162" ht="16" customHeight="1"/>
    <row r="8371" ht="15" customHeight="1"/>
    <row r="8372" ht="16" customHeight="1"/>
    <row r="8581" ht="15" customHeight="1"/>
    <row r="8582" ht="16" customHeight="1"/>
    <row r="8791" ht="15" customHeight="1"/>
    <row r="8792" ht="16" customHeight="1"/>
    <row r="9001" ht="15" customHeight="1"/>
    <row r="9002" ht="16" customHeight="1"/>
    <row r="9211" ht="15" customHeight="1"/>
    <row r="9212" ht="16" customHeight="1"/>
    <row r="9421" ht="15" customHeight="1"/>
    <row r="9422" ht="16" customHeight="1"/>
    <row r="9631" ht="15" customHeight="1"/>
    <row r="9632" ht="16" customHeight="1"/>
    <row r="9841" ht="15" customHeight="1"/>
    <row r="9842" ht="16" customHeight="1"/>
    <row r="10051" ht="15" customHeight="1"/>
    <row r="10052" ht="16" customHeight="1"/>
    <row r="10261" ht="15" customHeight="1"/>
    <row r="10262" ht="16" customHeight="1"/>
    <row r="10471" ht="15" customHeight="1"/>
    <row r="10472" ht="16" customHeight="1"/>
    <row r="10681" ht="15" customHeight="1"/>
    <row r="10682" ht="16" customHeight="1"/>
    <row r="10891" ht="15" customHeight="1"/>
    <row r="10892" ht="16" customHeight="1"/>
    <row r="11101" ht="15" customHeight="1"/>
    <row r="11102" ht="16" customHeight="1"/>
    <row r="11311" ht="15" customHeight="1"/>
    <row r="11312" ht="16" customHeight="1"/>
    <row r="11521" ht="15" customHeight="1"/>
    <row r="11522" ht="16" customHeight="1"/>
    <row r="11731" ht="15" customHeight="1"/>
    <row r="11732" ht="16" customHeight="1"/>
    <row r="11941" ht="15" customHeight="1"/>
    <row r="11942" ht="16" customHeight="1"/>
    <row r="12151" ht="15" customHeight="1"/>
    <row r="12152" ht="16" customHeight="1"/>
    <row r="12361" ht="15" customHeight="1"/>
    <row r="12362" ht="16" customHeight="1"/>
    <row r="12571" ht="15" customHeight="1"/>
    <row r="12572" ht="16" customHeight="1"/>
    <row r="12781" ht="15" customHeight="1"/>
    <row r="12782" ht="16" customHeight="1"/>
    <row r="12991" ht="15" customHeight="1"/>
    <row r="12992" ht="16" customHeight="1"/>
    <row r="13201" ht="15" customHeight="1"/>
    <row r="13202" ht="16" customHeight="1"/>
    <row r="13411" ht="15" customHeight="1"/>
    <row r="13412" ht="16" customHeight="1"/>
    <row r="13621" ht="15" customHeight="1"/>
    <row r="13622" ht="16" customHeight="1"/>
    <row r="13831" ht="15" customHeight="1"/>
    <row r="13832" ht="16" customHeight="1"/>
    <row r="14041" ht="15" customHeight="1"/>
    <row r="14042" ht="16" customHeight="1"/>
    <row r="14251" ht="15" customHeight="1"/>
    <row r="14252" ht="16" customHeight="1"/>
    <row r="14461" ht="15" customHeight="1"/>
    <row r="14462" ht="16" customHeight="1"/>
    <row r="14671" ht="15" customHeight="1"/>
    <row r="14672" ht="16" customHeight="1"/>
    <row r="14881" ht="15" customHeight="1"/>
    <row r="14882" ht="16" customHeight="1"/>
    <row r="15091" ht="15" customHeight="1"/>
    <row r="15092" ht="16" customHeight="1"/>
    <row r="15301" ht="15" customHeight="1"/>
    <row r="15302" ht="16" customHeight="1"/>
    <row r="15511" ht="15" customHeight="1"/>
    <row r="15512" ht="16" customHeight="1"/>
    <row r="15721" ht="15" customHeight="1"/>
    <row r="15722" ht="16" customHeight="1"/>
    <row r="15931" ht="15" customHeight="1"/>
    <row r="15932" ht="16" customHeight="1"/>
    <row r="16141" ht="15" customHeight="1"/>
    <row r="16142" ht="16" customHeight="1"/>
    <row r="16351" ht="15" customHeight="1"/>
    <row r="16352" ht="16" customHeight="1"/>
    <row r="16561" ht="15" customHeight="1"/>
    <row r="16562" ht="16" customHeight="1"/>
    <row r="16771" ht="15" customHeight="1"/>
    <row r="16772" ht="16" customHeight="1"/>
    <row r="16981" ht="15" customHeight="1"/>
    <row r="16982" ht="16" customHeight="1"/>
    <row r="17191" ht="15" customHeight="1"/>
    <row r="17192" ht="16" customHeight="1"/>
    <row r="17401" ht="15" customHeight="1"/>
    <row r="17402" ht="16" customHeight="1"/>
    <row r="17611" ht="15" customHeight="1"/>
    <row r="17612" ht="16" customHeight="1"/>
    <row r="17821" ht="15" customHeight="1"/>
    <row r="17822" ht="16" customHeight="1"/>
    <row r="18031" ht="15" customHeight="1"/>
    <row r="18032" ht="16" customHeight="1"/>
    <row r="18241" ht="15" customHeight="1"/>
    <row r="18242" ht="16" customHeight="1"/>
    <row r="18451" ht="15" customHeight="1"/>
    <row r="18452" ht="16" customHeight="1"/>
    <row r="18661" ht="15" customHeight="1"/>
    <row r="18662" ht="16" customHeight="1"/>
    <row r="18871" ht="15" customHeight="1"/>
    <row r="18872" ht="16" customHeight="1"/>
    <row r="19081" ht="15" customHeight="1"/>
    <row r="19082" ht="16" customHeight="1"/>
    <row r="19291" ht="15" customHeight="1"/>
    <row r="19292" ht="16" customHeight="1"/>
    <row r="19501" ht="15" customHeight="1"/>
    <row r="19502" ht="16" customHeight="1"/>
    <row r="19711" ht="15" customHeight="1"/>
    <row r="19712" ht="16" customHeight="1"/>
    <row r="19921" ht="15" customHeight="1"/>
    <row r="19922" ht="16" customHeight="1"/>
    <row r="20131" ht="15" customHeight="1"/>
    <row r="20132" ht="16" customHeight="1"/>
    <row r="20341" ht="15" customHeight="1"/>
    <row r="20342" ht="16" customHeight="1"/>
    <row r="20551" ht="15" customHeight="1"/>
    <row r="20552" ht="16" customHeight="1"/>
    <row r="20761" ht="15" customHeight="1"/>
    <row r="20762" ht="16" customHeight="1"/>
    <row r="20971" ht="15" customHeight="1"/>
    <row r="20972" ht="16" customHeight="1"/>
    <row r="21181" ht="15" customHeight="1"/>
    <row r="21182" ht="16" customHeight="1"/>
    <row r="21391" ht="15" customHeight="1"/>
    <row r="21392" ht="16" customHeight="1"/>
    <row r="21601" ht="15" customHeight="1"/>
    <row r="21602" ht="16" customHeight="1"/>
    <row r="21811" ht="15" customHeight="1"/>
    <row r="21812" ht="16" customHeight="1"/>
    <row r="22021" ht="15" customHeight="1"/>
    <row r="22022" ht="16" customHeight="1"/>
    <row r="22231" ht="15" customHeight="1"/>
    <row r="22232" ht="16" customHeight="1"/>
    <row r="22441" ht="15" customHeight="1"/>
    <row r="22442" ht="16" customHeight="1"/>
    <row r="22651" ht="15" customHeight="1"/>
    <row r="22652" ht="16" customHeight="1"/>
    <row r="22861" ht="15" customHeight="1"/>
    <row r="22862" ht="16" customHeight="1"/>
    <row r="23071" ht="15" customHeight="1"/>
    <row r="23072" ht="16" customHeight="1"/>
    <row r="23281" ht="15" customHeight="1"/>
    <row r="23282" ht="16" customHeight="1"/>
    <row r="23491" ht="15" customHeight="1"/>
    <row r="23492" ht="16" customHeight="1"/>
    <row r="23701" ht="15" customHeight="1"/>
    <row r="23702" ht="16" customHeight="1"/>
    <row r="23911" ht="15" customHeight="1"/>
    <row r="23912" ht="16" customHeight="1"/>
    <row r="24121" ht="15" customHeight="1"/>
    <row r="24122" ht="16" customHeight="1"/>
    <row r="24331" ht="15" customHeight="1"/>
    <row r="24332" ht="16" customHeight="1"/>
    <row r="24541" ht="15" customHeight="1"/>
    <row r="24542" ht="16" customHeight="1"/>
    <row r="24751" ht="15" customHeight="1"/>
    <row r="24752" ht="16" customHeight="1"/>
    <row r="24961" ht="15" customHeight="1"/>
    <row r="24962" ht="16" customHeight="1"/>
    <row r="25171" ht="15" customHeight="1"/>
    <row r="25172" ht="16" customHeight="1"/>
    <row r="25381" ht="15" customHeight="1"/>
    <row r="25382" ht="16" customHeight="1"/>
    <row r="25591" ht="15" customHeight="1"/>
    <row r="25592" ht="16" customHeight="1"/>
    <row r="25801" ht="15" customHeight="1"/>
    <row r="25802" ht="16" customHeight="1"/>
    <row r="26011" ht="15" customHeight="1"/>
    <row r="26012" ht="16" customHeight="1"/>
    <row r="26221" ht="15" customHeight="1"/>
    <row r="26222" ht="16" customHeight="1"/>
    <row r="26431" ht="15" customHeight="1"/>
    <row r="26432" ht="16" customHeight="1"/>
    <row r="26641" ht="15" customHeight="1"/>
    <row r="26642" ht="16" customHeight="1"/>
    <row r="26851" ht="15" customHeight="1"/>
    <row r="26852" ht="16" customHeight="1"/>
    <row r="27061" ht="15" customHeight="1"/>
    <row r="27062" ht="16" customHeight="1"/>
    <row r="27271" ht="15" customHeight="1"/>
    <row r="27272" ht="16" customHeight="1"/>
    <row r="27481" ht="15" customHeight="1"/>
    <row r="27482" ht="16" customHeight="1"/>
    <row r="27691" ht="15" customHeight="1"/>
    <row r="27692" ht="16" customHeight="1"/>
    <row r="27901" ht="15" customHeight="1"/>
    <row r="27902" ht="16" customHeight="1"/>
    <row r="28111" ht="15" customHeight="1"/>
    <row r="28112" ht="16" customHeight="1"/>
    <row r="28321" ht="15" customHeight="1"/>
    <row r="28322" ht="16" customHeight="1"/>
    <row r="28531" ht="15" customHeight="1"/>
    <row r="28532" ht="16" customHeight="1"/>
    <row r="28741" ht="15" customHeight="1"/>
    <row r="28742" ht="16" customHeight="1"/>
    <row r="28951" ht="15" customHeight="1"/>
    <row r="28952" ht="16" customHeight="1"/>
    <row r="29161" ht="15" customHeight="1"/>
    <row r="29162" ht="16" customHeight="1"/>
    <row r="29371" ht="15" customHeight="1"/>
    <row r="29372" ht="16" customHeight="1"/>
    <row r="29581" ht="15" customHeight="1"/>
    <row r="29582" ht="16" customHeight="1"/>
    <row r="29791" ht="15" customHeight="1"/>
    <row r="29792" ht="16" customHeight="1"/>
    <row r="30001" ht="15" customHeight="1"/>
    <row r="30002" ht="16" customHeight="1"/>
    <row r="30211" ht="15" customHeight="1"/>
    <row r="30212" ht="16" customHeight="1"/>
    <row r="30421" ht="15" customHeight="1"/>
    <row r="30422" ht="16" customHeight="1"/>
    <row r="30631" ht="15" customHeight="1"/>
    <row r="30632" ht="16" customHeight="1"/>
    <row r="30841" ht="15" customHeight="1"/>
    <row r="30842" ht="16" customHeight="1"/>
    <row r="31051" ht="15" customHeight="1"/>
    <row r="31052" ht="16" customHeight="1"/>
    <row r="31261" ht="15" customHeight="1"/>
    <row r="31262" ht="16" customHeight="1"/>
    <row r="31471" ht="15" customHeight="1"/>
    <row r="31472" ht="16" customHeight="1"/>
    <row r="31681" ht="15" customHeight="1"/>
    <row r="31682" ht="16" customHeight="1"/>
    <row r="31891" ht="15" customHeight="1"/>
    <row r="31892" ht="16" customHeight="1"/>
    <row r="32101" ht="15" customHeight="1"/>
    <row r="32102" ht="16" customHeight="1"/>
    <row r="32311" ht="15" customHeight="1"/>
    <row r="32312" ht="16" customHeight="1"/>
    <row r="32521" ht="15" customHeight="1"/>
    <row r="32522" ht="16" customHeight="1"/>
    <row r="32731" ht="15" customHeight="1"/>
    <row r="32732" ht="16" customHeight="1"/>
    <row r="32941" ht="15" customHeight="1"/>
    <row r="32942" ht="16" customHeight="1"/>
    <row r="33151" ht="15" customHeight="1"/>
    <row r="33152" ht="16" customHeight="1"/>
    <row r="33361" ht="15" customHeight="1"/>
    <row r="33362" ht="16" customHeight="1"/>
    <row r="33571" ht="15" customHeight="1"/>
    <row r="33572" ht="16" customHeight="1"/>
    <row r="33781" ht="15" customHeight="1"/>
    <row r="33782" ht="16" customHeight="1"/>
    <row r="33991" ht="15" customHeight="1"/>
    <row r="33992" ht="16" customHeight="1"/>
    <row r="34201" ht="15" customHeight="1"/>
    <row r="34202" ht="16" customHeight="1"/>
    <row r="34411" ht="15" customHeight="1"/>
    <row r="34412" ht="16" customHeight="1"/>
    <row r="34621" ht="15" customHeight="1"/>
    <row r="34622" ht="16" customHeight="1"/>
    <row r="34831" ht="15" customHeight="1"/>
    <row r="34832" ht="16" customHeight="1"/>
    <row r="35041" ht="15" customHeight="1"/>
    <row r="35042" ht="16" customHeight="1"/>
    <row r="35251" ht="15" customHeight="1"/>
    <row r="35252" ht="16" customHeight="1"/>
    <row r="35461" ht="15" customHeight="1"/>
    <row r="35462" ht="16" customHeight="1"/>
    <row r="35671" ht="15" customHeight="1"/>
    <row r="35672" ht="16" customHeight="1"/>
    <row r="35881" ht="15" customHeight="1"/>
    <row r="35882" ht="16" customHeight="1"/>
    <row r="36091" ht="15" customHeight="1"/>
    <row r="36092" ht="16" customHeight="1"/>
    <row r="36301" ht="15" customHeight="1"/>
    <row r="36302" ht="16" customHeight="1"/>
    <row r="36511" ht="15" customHeight="1"/>
    <row r="36512" ht="16" customHeight="1"/>
    <row r="36721" ht="15" customHeight="1"/>
    <row r="36722" ht="16" customHeight="1"/>
    <row r="36931" ht="15" customHeight="1"/>
    <row r="36932" ht="16" customHeight="1"/>
    <row r="37141" ht="15" customHeight="1"/>
    <row r="37142" ht="16" customHeight="1"/>
    <row r="37351" ht="15" customHeight="1"/>
    <row r="37352" ht="16" customHeight="1"/>
    <row r="37561" ht="15" customHeight="1"/>
    <row r="37562" ht="16" customHeight="1"/>
    <row r="37771" ht="15" customHeight="1"/>
    <row r="37772" ht="16" customHeight="1"/>
    <row r="37981" ht="15" customHeight="1"/>
    <row r="37982" ht="16" customHeight="1"/>
    <row r="38191" ht="15" customHeight="1"/>
    <row r="38192" ht="16" customHeight="1"/>
    <row r="38401" ht="15" customHeight="1"/>
    <row r="38402" ht="16" customHeight="1"/>
    <row r="38611" ht="15" customHeight="1"/>
    <row r="38612" ht="16" customHeight="1"/>
    <row r="38821" ht="15" customHeight="1"/>
    <row r="38822" ht="16" customHeight="1"/>
    <row r="39031" ht="15" customHeight="1"/>
    <row r="39032" ht="16" customHeight="1"/>
    <row r="39241" ht="15" customHeight="1"/>
    <row r="39242" ht="16" customHeight="1"/>
    <row r="39451" ht="15" customHeight="1"/>
    <row r="39452" ht="16" customHeight="1"/>
    <row r="39661" ht="15" customHeight="1"/>
    <row r="39662" ht="16" customHeight="1"/>
    <row r="39871" ht="15" customHeight="1"/>
    <row r="39872" ht="16" customHeight="1"/>
    <row r="40081" ht="15" customHeight="1"/>
    <row r="40082" ht="16" customHeight="1"/>
    <row r="40291" ht="15" customHeight="1"/>
    <row r="40292" ht="16" customHeight="1"/>
    <row r="40501" ht="15" customHeight="1"/>
    <row r="40502" ht="16" customHeight="1"/>
    <row r="40711" ht="15" customHeight="1"/>
    <row r="40712" ht="16" customHeight="1"/>
    <row r="40921" ht="15" customHeight="1"/>
    <row r="40922" ht="16" customHeight="1"/>
    <row r="41131" ht="15" customHeight="1"/>
    <row r="41132" ht="16" customHeight="1"/>
    <row r="41341" ht="15" customHeight="1"/>
    <row r="41342" ht="16" customHeight="1"/>
    <row r="41551" ht="15" customHeight="1"/>
    <row r="41552" ht="16" customHeight="1"/>
    <row r="41761" ht="15" customHeight="1"/>
    <row r="41762" ht="16" customHeight="1"/>
    <row r="41971" ht="15" customHeight="1"/>
    <row r="41972" ht="16" customHeight="1"/>
    <row r="42181" ht="15" customHeight="1"/>
    <row r="42182" ht="16" customHeight="1"/>
    <row r="42391" ht="15" customHeight="1"/>
    <row r="42392" ht="16" customHeight="1"/>
    <row r="42601" ht="15" customHeight="1"/>
    <row r="42602" ht="16" customHeight="1"/>
    <row r="42811" ht="15" customHeight="1"/>
    <row r="42812" ht="16" customHeight="1"/>
    <row r="43021" ht="15" customHeight="1"/>
    <row r="43022" ht="16" customHeight="1"/>
    <row r="43231" ht="15" customHeight="1"/>
    <row r="43232" ht="16" customHeight="1"/>
    <row r="43441" ht="15" customHeight="1"/>
    <row r="43442" ht="16" customHeight="1"/>
    <row r="43651" ht="15" customHeight="1"/>
    <row r="43652" ht="16" customHeight="1"/>
    <row r="43861" ht="15" customHeight="1"/>
    <row r="43862" ht="16" customHeight="1"/>
    <row r="44071" ht="15" customHeight="1"/>
    <row r="44072" ht="16" customHeight="1"/>
    <row r="44281" ht="15" customHeight="1"/>
    <row r="44282" ht="16" customHeight="1"/>
    <row r="44491" ht="15" customHeight="1"/>
    <row r="44492" ht="16" customHeight="1"/>
    <row r="44701" ht="15" customHeight="1"/>
    <row r="44702" ht="16" customHeight="1"/>
    <row r="44911" ht="15" customHeight="1"/>
    <row r="44912" ht="16" customHeight="1"/>
    <row r="45121" ht="15" customHeight="1"/>
    <row r="45122" ht="16" customHeight="1"/>
    <row r="45331" ht="15" customHeight="1"/>
    <row r="45332" ht="16" customHeight="1"/>
    <row r="45541" ht="15" customHeight="1"/>
    <row r="45542" ht="16" customHeight="1"/>
    <row r="45751" ht="15" customHeight="1"/>
    <row r="45752" ht="16" customHeight="1"/>
    <row r="45961" ht="15" customHeight="1"/>
    <row r="45962" ht="16" customHeight="1"/>
    <row r="46171" ht="15" customHeight="1"/>
    <row r="46172" ht="16" customHeight="1"/>
    <row r="46381" ht="15" customHeight="1"/>
    <row r="46382" ht="16" customHeight="1"/>
    <row r="46591" ht="15" customHeight="1"/>
    <row r="46592" ht="16" customHeight="1"/>
    <row r="46801" ht="15" customHeight="1"/>
    <row r="46802" ht="16" customHeight="1"/>
    <row r="47011" ht="15" customHeight="1"/>
    <row r="47012" ht="16" customHeight="1"/>
    <row r="47221" ht="15" customHeight="1"/>
    <row r="47222" ht="16" customHeight="1"/>
    <row r="47431" ht="15" customHeight="1"/>
    <row r="47432" ht="16" customHeight="1"/>
    <row r="47641" ht="15" customHeight="1"/>
    <row r="47642" ht="16" customHeight="1"/>
    <row r="47851" ht="15" customHeight="1"/>
    <row r="47852" ht="16" customHeight="1"/>
    <row r="48061" ht="15" customHeight="1"/>
    <row r="48062" ht="16" customHeight="1"/>
    <row r="48271" ht="15" customHeight="1"/>
    <row r="48272" ht="16" customHeight="1"/>
    <row r="48481" ht="15" customHeight="1"/>
    <row r="48482" ht="16" customHeight="1"/>
    <row r="48691" ht="15" customHeight="1"/>
    <row r="48692" ht="16" customHeight="1"/>
    <row r="48901" ht="15" customHeight="1"/>
    <row r="48902" ht="16" customHeight="1"/>
    <row r="49111" ht="15" customHeight="1"/>
    <row r="49112" ht="16" customHeight="1"/>
    <row r="49321" ht="15" customHeight="1"/>
    <row r="49322" ht="16" customHeight="1"/>
    <row r="49531" ht="15" customHeight="1"/>
    <row r="49532" ht="16" customHeight="1"/>
    <row r="49741" ht="15" customHeight="1"/>
    <row r="49742" ht="16" customHeight="1"/>
    <row r="49951" ht="15" customHeight="1"/>
    <row r="49952" ht="16" customHeight="1"/>
    <row r="50161" ht="15" customHeight="1"/>
    <row r="50162" ht="16" customHeight="1"/>
    <row r="50371" ht="15" customHeight="1"/>
    <row r="50372" ht="16" customHeight="1"/>
    <row r="50581" ht="15" customHeight="1"/>
    <row r="50582" ht="16" customHeight="1"/>
    <row r="50791" ht="15" customHeight="1"/>
    <row r="50792" ht="16" customHeight="1"/>
    <row r="51001" ht="15" customHeight="1"/>
    <row r="51002" ht="16" customHeight="1"/>
    <row r="51211" ht="15" customHeight="1"/>
    <row r="51212" ht="16" customHeight="1"/>
    <row r="51421" ht="15" customHeight="1"/>
    <row r="51422" ht="16" customHeight="1"/>
    <row r="51631" ht="15" customHeight="1"/>
    <row r="51632" ht="16" customHeight="1"/>
    <row r="51841" ht="15" customHeight="1"/>
    <row r="51842" ht="16" customHeight="1"/>
    <row r="52051" ht="15" customHeight="1"/>
    <row r="52052" ht="16" customHeight="1"/>
    <row r="52261" ht="15" customHeight="1"/>
    <row r="52262" ht="16" customHeight="1"/>
    <row r="52471" ht="15" customHeight="1"/>
    <row r="52472" ht="16" customHeight="1"/>
    <row r="52681" ht="15" customHeight="1"/>
    <row r="52682" ht="16" customHeight="1"/>
    <row r="52891" ht="15" customHeight="1"/>
    <row r="52892" ht="16" customHeight="1"/>
    <row r="53101" ht="15" customHeight="1"/>
    <row r="53102" ht="16" customHeight="1"/>
    <row r="53311" ht="15" customHeight="1"/>
    <row r="53312" ht="16" customHeight="1"/>
    <row r="53521" ht="15" customHeight="1"/>
    <row r="53522" ht="16" customHeight="1"/>
    <row r="53731" ht="15" customHeight="1"/>
    <row r="53732" ht="16" customHeight="1"/>
    <row r="53941" ht="15" customHeight="1"/>
    <row r="53942" ht="16" customHeight="1"/>
    <row r="54151" ht="15" customHeight="1"/>
    <row r="54152" ht="16" customHeight="1"/>
    <row r="54361" ht="15" customHeight="1"/>
    <row r="54362" ht="16" customHeight="1"/>
    <row r="54571" ht="15" customHeight="1"/>
    <row r="54572" ht="16" customHeight="1"/>
    <row r="54781" ht="15" customHeight="1"/>
    <row r="54782" ht="16" customHeight="1"/>
    <row r="54991" ht="15" customHeight="1"/>
    <row r="54992" ht="16" customHeight="1"/>
    <row r="55201" ht="15" customHeight="1"/>
    <row r="55202" ht="16" customHeight="1"/>
    <row r="55411" ht="15" customHeight="1"/>
    <row r="55412" ht="16" customHeight="1"/>
    <row r="55621" ht="15" customHeight="1"/>
    <row r="55622" ht="16" customHeight="1"/>
    <row r="55831" ht="15" customHeight="1"/>
    <row r="55832" ht="16" customHeight="1"/>
    <row r="56041" ht="15" customHeight="1"/>
    <row r="56042" ht="16" customHeight="1"/>
    <row r="56251" ht="15" customHeight="1"/>
    <row r="56252" ht="16" customHeight="1"/>
    <row r="56461" ht="15" customHeight="1"/>
    <row r="56462" ht="16" customHeight="1"/>
    <row r="56671" ht="15" customHeight="1"/>
    <row r="56672" ht="16" customHeight="1"/>
    <row r="56881" ht="15" customHeight="1"/>
    <row r="56882" ht="16" customHeight="1"/>
    <row r="57091" ht="15" customHeight="1"/>
    <row r="57092" ht="16" customHeight="1"/>
    <row r="57301" ht="15" customHeight="1"/>
    <row r="57302" ht="16" customHeight="1"/>
    <row r="57511" ht="15" customHeight="1"/>
    <row r="57512" ht="16" customHeight="1"/>
    <row r="57721" ht="15" customHeight="1"/>
    <row r="57722" ht="16" customHeight="1"/>
    <row r="57931" ht="15" customHeight="1"/>
    <row r="57932" ht="16" customHeight="1"/>
    <row r="58141" ht="15" customHeight="1"/>
    <row r="58142" ht="16" customHeight="1"/>
    <row r="58351" ht="15" customHeight="1"/>
    <row r="58352" ht="16" customHeight="1"/>
    <row r="58561" ht="15" customHeight="1"/>
    <row r="58562" ht="16" customHeight="1"/>
    <row r="58771" ht="15" customHeight="1"/>
    <row r="58772" ht="16" customHeight="1"/>
    <row r="58981" ht="15" customHeight="1"/>
    <row r="58982" ht="16" customHeight="1"/>
    <row r="59191" ht="15" customHeight="1"/>
    <row r="59192" ht="16" customHeight="1"/>
    <row r="59401" ht="15" customHeight="1"/>
    <row r="59402" ht="16" customHeight="1"/>
    <row r="59611" ht="15" customHeight="1"/>
    <row r="59612" ht="16" customHeight="1"/>
    <row r="59821" ht="15" customHeight="1"/>
    <row r="59822" ht="16" customHeight="1"/>
    <row r="60031" ht="15" customHeight="1"/>
    <row r="60032" ht="16" customHeight="1"/>
    <row r="60241" ht="15" customHeight="1"/>
    <row r="60242" ht="16" customHeight="1"/>
    <row r="60451" ht="15" customHeight="1"/>
    <row r="60452" ht="16" customHeight="1"/>
    <row r="60661" ht="15" customHeight="1"/>
    <row r="60662" ht="16" customHeight="1"/>
    <row r="60871" ht="15" customHeight="1"/>
    <row r="60872" ht="16" customHeight="1"/>
    <row r="61081" ht="15" customHeight="1"/>
    <row r="61082" ht="16" customHeight="1"/>
    <row r="61291" ht="15" customHeight="1"/>
    <row r="61292" ht="16" customHeight="1"/>
    <row r="61501" ht="15" customHeight="1"/>
    <row r="61502" ht="16" customHeight="1"/>
    <row r="61711" ht="15" customHeight="1"/>
    <row r="61712" ht="16" customHeight="1"/>
    <row r="61921" ht="15" customHeight="1"/>
    <row r="61922" ht="16" customHeight="1"/>
    <row r="62131" ht="15" customHeight="1"/>
    <row r="62132" ht="16" customHeight="1"/>
    <row r="62341" ht="15" customHeight="1"/>
    <row r="62342" ht="16" customHeight="1"/>
    <row r="62551" ht="15" customHeight="1"/>
    <row r="62552" ht="16" customHeight="1"/>
    <row r="62761" ht="15" customHeight="1"/>
    <row r="62762" ht="16" customHeight="1"/>
    <row r="62971" ht="15" customHeight="1"/>
    <row r="62972" ht="16" customHeight="1"/>
    <row r="63181" ht="15" customHeight="1"/>
    <row r="63182" ht="16" customHeight="1"/>
    <row r="63391" ht="15" customHeight="1"/>
    <row r="63392" ht="16" customHeight="1"/>
    <row r="63601" ht="15" customHeight="1"/>
    <row r="63602" ht="16" customHeight="1"/>
    <row r="63811" ht="15" customHeight="1"/>
    <row r="63812" ht="16" customHeight="1"/>
    <row r="64021" ht="15" customHeight="1"/>
    <row r="64022" ht="16" customHeight="1"/>
    <row r="64231" ht="15" customHeight="1"/>
    <row r="64232" ht="16" customHeight="1"/>
    <row r="64441" ht="15" customHeight="1"/>
    <row r="64442" ht="16" customHeight="1"/>
    <row r="64651" ht="15" customHeight="1"/>
    <row r="64652" ht="16" customHeight="1"/>
    <row r="64861" ht="15" customHeight="1"/>
    <row r="64862" ht="16" customHeight="1"/>
    <row r="65071" ht="15" customHeight="1"/>
    <row r="65072" ht="16" customHeight="1"/>
    <row r="65281" ht="15" customHeight="1"/>
    <row r="65282" ht="16" customHeight="1"/>
    <row r="65491" ht="15" customHeight="1"/>
    <row r="65492" ht="16" customHeight="1"/>
    <row r="65701" ht="15" customHeight="1"/>
    <row r="65702" ht="16" customHeight="1"/>
    <row r="65911" ht="15" customHeight="1"/>
    <row r="65912" ht="16" customHeight="1"/>
    <row r="66121" ht="15" customHeight="1"/>
    <row r="66122" ht="16" customHeight="1"/>
    <row r="66331" ht="15" customHeight="1"/>
    <row r="66332" ht="16" customHeight="1"/>
    <row r="66541" ht="15" customHeight="1"/>
    <row r="66542" ht="16" customHeight="1"/>
    <row r="66751" ht="15" customHeight="1"/>
    <row r="66752" ht="16" customHeight="1"/>
    <row r="66961" ht="15" customHeight="1"/>
    <row r="66962" ht="16" customHeight="1"/>
    <row r="67171" ht="15" customHeight="1"/>
    <row r="67172" ht="16" customHeight="1"/>
    <row r="67381" ht="15" customHeight="1"/>
    <row r="67382" ht="16" customHeight="1"/>
    <row r="67591" ht="15" customHeight="1"/>
    <row r="67592" ht="16" customHeight="1"/>
    <row r="67801" ht="15" customHeight="1"/>
    <row r="67802" ht="16" customHeight="1"/>
    <row r="68011" ht="15" customHeight="1"/>
    <row r="68012" ht="16" customHeight="1"/>
    <row r="68221" ht="15" customHeight="1"/>
    <row r="68222" ht="16" customHeight="1"/>
    <row r="68431" ht="15" customHeight="1"/>
    <row r="68432" ht="16" customHeight="1"/>
    <row r="68641" ht="15" customHeight="1"/>
    <row r="68642" ht="16" customHeight="1"/>
    <row r="68851" ht="15" customHeight="1"/>
    <row r="68852" ht="16" customHeight="1"/>
    <row r="69061" ht="15" customHeight="1"/>
    <row r="69062" ht="16" customHeight="1"/>
    <row r="69271" ht="15" customHeight="1"/>
    <row r="69272" ht="16" customHeight="1"/>
    <row r="69481" ht="15" customHeight="1"/>
    <row r="69482" ht="16" customHeight="1"/>
    <row r="69691" ht="15" customHeight="1"/>
    <row r="69692" ht="16" customHeight="1"/>
    <row r="69901" ht="15" customHeight="1"/>
    <row r="69902" ht="16" customHeight="1"/>
    <row r="70111" ht="15" customHeight="1"/>
    <row r="70112" ht="16" customHeight="1"/>
    <row r="70321" ht="15" customHeight="1"/>
    <row r="70322" ht="16" customHeight="1"/>
    <row r="70531" ht="15" customHeight="1"/>
    <row r="70532" ht="16" customHeight="1"/>
    <row r="70741" ht="15" customHeight="1"/>
    <row r="70742" ht="16" customHeight="1"/>
    <row r="70951" ht="15" customHeight="1"/>
    <row r="70952" ht="16" customHeight="1"/>
    <row r="71161" ht="15" customHeight="1"/>
    <row r="71162" ht="16" customHeight="1"/>
    <row r="71371" ht="15" customHeight="1"/>
    <row r="71372" ht="16" customHeight="1"/>
    <row r="71581" ht="15" customHeight="1"/>
    <row r="71582" ht="16" customHeight="1"/>
    <row r="71791" ht="15" customHeight="1"/>
    <row r="71792" ht="16" customHeight="1"/>
    <row r="72001" ht="15" customHeight="1"/>
    <row r="72002" ht="16" customHeight="1"/>
    <row r="72211" ht="15" customHeight="1"/>
    <row r="72212" ht="16" customHeight="1"/>
    <row r="72421" ht="15" customHeight="1"/>
    <row r="72422" ht="16" customHeight="1"/>
    <row r="72631" ht="15" customHeight="1"/>
    <row r="72632" ht="16" customHeight="1"/>
    <row r="72841" ht="15" customHeight="1"/>
    <row r="72842" ht="16" customHeight="1"/>
    <row r="73051" ht="15" customHeight="1"/>
    <row r="73052" ht="16" customHeight="1"/>
    <row r="73261" ht="15" customHeight="1"/>
    <row r="73262" ht="16" customHeight="1"/>
    <row r="73471" ht="15" customHeight="1"/>
    <row r="73472" ht="16" customHeight="1"/>
    <row r="73681" ht="15" customHeight="1"/>
    <row r="73682" ht="16" customHeight="1"/>
    <row r="73891" ht="15" customHeight="1"/>
    <row r="73892" ht="16" customHeight="1"/>
    <row r="74101" ht="15" customHeight="1"/>
    <row r="74102" ht="16" customHeight="1"/>
    <row r="74311" ht="15" customHeight="1"/>
    <row r="74312" ht="16" customHeight="1"/>
    <row r="74521" ht="15" customHeight="1"/>
    <row r="74522" ht="16" customHeight="1"/>
    <row r="74731" ht="15" customHeight="1"/>
    <row r="74732" ht="16" customHeight="1"/>
    <row r="74941" ht="15" customHeight="1"/>
    <row r="74942" ht="16" customHeight="1"/>
    <row r="75151" ht="15" customHeight="1"/>
    <row r="75152" ht="16" customHeight="1"/>
    <row r="75361" ht="15" customHeight="1"/>
    <row r="75362" ht="16" customHeight="1"/>
    <row r="75571" ht="15" customHeight="1"/>
    <row r="75572" ht="16" customHeight="1"/>
    <row r="75781" ht="15" customHeight="1"/>
    <row r="75782" ht="16" customHeight="1"/>
    <row r="75991" ht="15" customHeight="1"/>
    <row r="75992" ht="16" customHeight="1"/>
    <row r="76201" ht="15" customHeight="1"/>
    <row r="76202" ht="16" customHeight="1"/>
    <row r="76411" ht="15" customHeight="1"/>
    <row r="76412" ht="16" customHeight="1"/>
    <row r="76621" ht="15" customHeight="1"/>
    <row r="76622" ht="16" customHeight="1"/>
    <row r="76831" ht="15" customHeight="1"/>
    <row r="76832" ht="16" customHeight="1"/>
    <row r="77041" ht="15" customHeight="1"/>
    <row r="77042" ht="16" customHeight="1"/>
    <row r="77251" ht="15" customHeight="1"/>
    <row r="77252" ht="16" customHeight="1"/>
    <row r="77461" ht="15" customHeight="1"/>
    <row r="77462" ht="16" customHeight="1"/>
    <row r="77671" ht="15" customHeight="1"/>
    <row r="77672" ht="16" customHeight="1"/>
    <row r="77881" ht="15" customHeight="1"/>
    <row r="77882" ht="16" customHeight="1"/>
    <row r="78091" ht="15" customHeight="1"/>
    <row r="78092" ht="16" customHeight="1"/>
    <row r="78301" ht="15" customHeight="1"/>
    <row r="78302" ht="16" customHeight="1"/>
    <row r="78511" ht="15" customHeight="1"/>
    <row r="78512" ht="16" customHeight="1"/>
    <row r="78721" ht="15" customHeight="1"/>
    <row r="78722" ht="16" customHeight="1"/>
    <row r="78931" ht="15" customHeight="1"/>
    <row r="78932" ht="16" customHeight="1"/>
    <row r="79141" ht="15" customHeight="1"/>
    <row r="79142" ht="16" customHeight="1"/>
    <row r="79351" ht="15" customHeight="1"/>
    <row r="79352" ht="16" customHeight="1"/>
    <row r="79561" ht="15" customHeight="1"/>
    <row r="79562" ht="16" customHeight="1"/>
    <row r="79771" ht="15" customHeight="1"/>
    <row r="79772" ht="16" customHeight="1"/>
    <row r="79981" ht="15" customHeight="1"/>
    <row r="79982" ht="16" customHeight="1"/>
    <row r="80191" ht="15" customHeight="1"/>
    <row r="80192" ht="16" customHeight="1"/>
    <row r="80401" ht="15" customHeight="1"/>
    <row r="80402" ht="16" customHeight="1"/>
    <row r="80611" ht="15" customHeight="1"/>
    <row r="80612" ht="16" customHeight="1"/>
    <row r="80821" ht="15" customHeight="1"/>
    <row r="80822" ht="16" customHeight="1"/>
    <row r="81031" ht="15" customHeight="1"/>
    <row r="81032" ht="16" customHeight="1"/>
    <row r="81241" ht="15" customHeight="1"/>
    <row r="81242" ht="16" customHeight="1"/>
    <row r="81451" ht="15" customHeight="1"/>
    <row r="81452" ht="16" customHeight="1"/>
    <row r="81661" ht="15" customHeight="1"/>
    <row r="81662" ht="16" customHeight="1"/>
    <row r="81871" ht="15" customHeight="1"/>
    <row r="81872" ht="16" customHeight="1"/>
    <row r="82081" ht="15" customHeight="1"/>
    <row r="82082" ht="16" customHeight="1"/>
    <row r="82291" ht="15" customHeight="1"/>
    <row r="82292" ht="16" customHeight="1"/>
    <row r="82501" ht="15" customHeight="1"/>
    <row r="82502" ht="16" customHeight="1"/>
    <row r="82711" ht="15" customHeight="1"/>
    <row r="82712" ht="16" customHeight="1"/>
    <row r="82921" ht="15" customHeight="1"/>
    <row r="82922" ht="16" customHeight="1"/>
    <row r="83131" ht="15" customHeight="1"/>
    <row r="83132" ht="16" customHeight="1"/>
    <row r="83341" ht="15" customHeight="1"/>
    <row r="83342" ht="16" customHeight="1"/>
    <row r="83551" ht="15" customHeight="1"/>
    <row r="83552" ht="16" customHeight="1"/>
    <row r="83761" ht="15" customHeight="1"/>
    <row r="83762" ht="16" customHeight="1"/>
    <row r="83971" ht="15" customHeight="1"/>
    <row r="83972" ht="16" customHeight="1"/>
    <row r="84181" ht="15" customHeight="1"/>
    <row r="84182" ht="16" customHeight="1"/>
    <row r="84391" ht="15" customHeight="1"/>
    <row r="84392" ht="16" customHeight="1"/>
    <row r="84601" ht="15" customHeight="1"/>
    <row r="84602" ht="16" customHeight="1"/>
    <row r="84811" ht="15" customHeight="1"/>
    <row r="84812" ht="16" customHeight="1"/>
    <row r="85021" ht="15" customHeight="1"/>
    <row r="85022" ht="16" customHeight="1"/>
    <row r="85231" ht="15" customHeight="1"/>
    <row r="85232" ht="16" customHeight="1"/>
    <row r="85441" ht="15" customHeight="1"/>
    <row r="85442" ht="16" customHeight="1"/>
    <row r="85651" ht="15" customHeight="1"/>
    <row r="85652" ht="16" customHeight="1"/>
    <row r="85861" ht="15" customHeight="1"/>
    <row r="85862" ht="16" customHeight="1"/>
    <row r="86071" ht="15" customHeight="1"/>
    <row r="86072" ht="16" customHeight="1"/>
    <row r="86281" ht="15" customHeight="1"/>
    <row r="86282" ht="16" customHeight="1"/>
    <row r="86491" ht="15" customHeight="1"/>
    <row r="86492" ht="16" customHeight="1"/>
    <row r="86701" ht="15" customHeight="1"/>
    <row r="86702" ht="16" customHeight="1"/>
    <row r="86911" ht="15" customHeight="1"/>
    <row r="86912" ht="16" customHeight="1"/>
    <row r="87121" ht="15" customHeight="1"/>
    <row r="87122" ht="16" customHeight="1"/>
    <row r="87331" ht="15" customHeight="1"/>
    <row r="87332" ht="16" customHeight="1"/>
    <row r="87541" ht="15" customHeight="1"/>
    <row r="87542" ht="16" customHeight="1"/>
    <row r="87751" ht="15" customHeight="1"/>
    <row r="87752" ht="16" customHeight="1"/>
    <row r="87961" ht="15" customHeight="1"/>
    <row r="87962" ht="16" customHeight="1"/>
    <row r="88171" ht="15" customHeight="1"/>
    <row r="88172" ht="16" customHeight="1"/>
    <row r="88381" ht="15" customHeight="1"/>
    <row r="88382" ht="16" customHeight="1"/>
    <row r="88591" ht="15" customHeight="1"/>
    <row r="88592" ht="16" customHeight="1"/>
    <row r="88801" ht="15" customHeight="1"/>
    <row r="88802" ht="16" customHeight="1"/>
    <row r="89011" ht="15" customHeight="1"/>
    <row r="89012" ht="16" customHeight="1"/>
    <row r="89221" ht="15" customHeight="1"/>
    <row r="89222" ht="16" customHeight="1"/>
    <row r="89431" ht="15" customHeight="1"/>
    <row r="89432" ht="16" customHeight="1"/>
    <row r="89641" ht="15" customHeight="1"/>
    <row r="89642" ht="16" customHeight="1"/>
    <row r="89851" ht="15" customHeight="1"/>
    <row r="89852" ht="16" customHeight="1"/>
    <row r="90061" ht="15" customHeight="1"/>
    <row r="90062" ht="16" customHeight="1"/>
    <row r="90271" ht="15" customHeight="1"/>
    <row r="90272" ht="16" customHeight="1"/>
    <row r="90481" ht="15" customHeight="1"/>
    <row r="90482" ht="16" customHeight="1"/>
    <row r="90691" ht="15" customHeight="1"/>
    <row r="90692" ht="16" customHeight="1"/>
    <row r="90901" ht="15" customHeight="1"/>
    <row r="90902" ht="16" customHeight="1"/>
    <row r="91111" ht="15" customHeight="1"/>
    <row r="91112" ht="16" customHeight="1"/>
    <row r="91321" ht="15" customHeight="1"/>
    <row r="91322" ht="16" customHeight="1"/>
    <row r="91531" ht="15" customHeight="1"/>
    <row r="91532" ht="16" customHeight="1"/>
    <row r="91741" ht="15" customHeight="1"/>
    <row r="91742" ht="16" customHeight="1"/>
    <row r="91951" ht="15" customHeight="1"/>
    <row r="91952" ht="16" customHeight="1"/>
    <row r="92161" ht="15" customHeight="1"/>
    <row r="92162" ht="16" customHeight="1"/>
    <row r="92371" ht="15" customHeight="1"/>
    <row r="92372" ht="16" customHeight="1"/>
    <row r="92581" ht="15" customHeight="1"/>
    <row r="92582" ht="16" customHeight="1"/>
    <row r="92791" ht="15" customHeight="1"/>
    <row r="92792" ht="16" customHeight="1"/>
    <row r="93001" ht="15" customHeight="1"/>
    <row r="93002" ht="16" customHeight="1"/>
    <row r="93211" ht="15" customHeight="1"/>
    <row r="93212" ht="16" customHeight="1"/>
    <row r="93421" ht="15" customHeight="1"/>
    <row r="93422" ht="16" customHeight="1"/>
    <row r="93631" ht="15" customHeight="1"/>
    <row r="93632" ht="16" customHeight="1"/>
    <row r="93841" ht="15" customHeight="1"/>
    <row r="93842" ht="16" customHeight="1"/>
    <row r="94051" ht="15" customHeight="1"/>
    <row r="94052" ht="16" customHeight="1"/>
    <row r="94261" ht="15" customHeight="1"/>
    <row r="94262" ht="16" customHeight="1"/>
    <row r="94471" ht="15" customHeight="1"/>
    <row r="94472" ht="16" customHeight="1"/>
    <row r="94681" ht="15" customHeight="1"/>
    <row r="94682" ht="16" customHeight="1"/>
    <row r="94891" ht="15" customHeight="1"/>
    <row r="94892" ht="16" customHeight="1"/>
    <row r="95101" ht="15" customHeight="1"/>
    <row r="95102" ht="16" customHeight="1"/>
    <row r="95311" ht="15" customHeight="1"/>
    <row r="95312" ht="16" customHeight="1"/>
    <row r="95521" ht="15" customHeight="1"/>
    <row r="95522" ht="16" customHeight="1"/>
    <row r="95731" ht="15" customHeight="1"/>
    <row r="95732" ht="16" customHeight="1"/>
    <row r="95941" ht="15" customHeight="1"/>
    <row r="95942" ht="16" customHeight="1"/>
    <row r="96151" ht="15" customHeight="1"/>
    <row r="96152" ht="16" customHeight="1"/>
    <row r="96361" ht="15" customHeight="1"/>
    <row r="96362" ht="16" customHeight="1"/>
    <row r="96571" ht="15" customHeight="1"/>
    <row r="96572" ht="16" customHeight="1"/>
    <row r="96781" ht="15" customHeight="1"/>
    <row r="96782" ht="16" customHeight="1"/>
    <row r="96991" ht="15" customHeight="1"/>
    <row r="96992" ht="16" customHeight="1"/>
    <row r="97201" ht="15" customHeight="1"/>
    <row r="97202" ht="16" customHeight="1"/>
    <row r="97411" ht="15" customHeight="1"/>
    <row r="97412" ht="16" customHeight="1"/>
    <row r="97621" ht="15" customHeight="1"/>
    <row r="97622" ht="16" customHeight="1"/>
    <row r="97831" ht="15" customHeight="1"/>
    <row r="97832" ht="16" customHeight="1"/>
    <row r="98041" ht="15" customHeight="1"/>
    <row r="98042" ht="16" customHeight="1"/>
    <row r="98251" ht="15" customHeight="1"/>
    <row r="98252" ht="16" customHeight="1"/>
    <row r="98461" ht="15" customHeight="1"/>
    <row r="98462" ht="16" customHeight="1"/>
    <row r="98671" ht="15" customHeight="1"/>
    <row r="98672" ht="16" customHeight="1"/>
    <row r="98881" ht="15" customHeight="1"/>
    <row r="98882" ht="16" customHeight="1"/>
    <row r="99091" ht="15" customHeight="1"/>
    <row r="99092" ht="16" customHeight="1"/>
    <row r="99301" ht="15" customHeight="1"/>
    <row r="99302" ht="16" customHeight="1"/>
    <row r="99511" ht="15" customHeight="1"/>
    <row r="99512" ht="16" customHeight="1"/>
    <row r="99721" ht="15" customHeight="1"/>
    <row r="99722" ht="16" customHeight="1"/>
    <row r="99931" ht="15" customHeight="1"/>
    <row r="99932" ht="16" customHeight="1"/>
    <row r="100141" ht="15" customHeight="1"/>
    <row r="100142" ht="16" customHeight="1"/>
    <row r="100351" ht="15" customHeight="1"/>
    <row r="100352" ht="16" customHeight="1"/>
    <row r="100561" ht="15" customHeight="1"/>
    <row r="100562" ht="16" customHeight="1"/>
    <row r="100771" ht="15" customHeight="1"/>
    <row r="100772" ht="16" customHeight="1"/>
    <row r="100981" ht="15" customHeight="1"/>
    <row r="100982" ht="16" customHeight="1"/>
    <row r="101191" ht="15" customHeight="1"/>
    <row r="101192" ht="16" customHeight="1"/>
    <row r="101401" ht="15" customHeight="1"/>
    <row r="101402" ht="16" customHeight="1"/>
    <row r="101611" ht="15" customHeight="1"/>
    <row r="101612" ht="16" customHeight="1"/>
    <row r="101821" ht="15" customHeight="1"/>
    <row r="101822" ht="16" customHeight="1"/>
    <row r="102031" ht="15" customHeight="1"/>
    <row r="102032" ht="16" customHeight="1"/>
    <row r="102241" ht="15" customHeight="1"/>
    <row r="102242" ht="16" customHeight="1"/>
    <row r="102451" ht="15" customHeight="1"/>
    <row r="102452" ht="16" customHeight="1"/>
    <row r="102661" ht="15" customHeight="1"/>
    <row r="102662" ht="16" customHeight="1"/>
    <row r="102871" ht="15" customHeight="1"/>
    <row r="102872" ht="16" customHeight="1"/>
    <row r="103081" ht="15" customHeight="1"/>
    <row r="103082" ht="16" customHeight="1"/>
    <row r="103291" ht="15" customHeight="1"/>
    <row r="103292" ht="16" customHeight="1"/>
    <row r="103501" ht="15" customHeight="1"/>
    <row r="103502" ht="16" customHeight="1"/>
    <row r="103711" ht="15" customHeight="1"/>
    <row r="103712" ht="16" customHeight="1"/>
    <row r="103921" ht="15" customHeight="1"/>
    <row r="103922" ht="16" customHeight="1"/>
    <row r="104131" ht="15" customHeight="1"/>
    <row r="104132" ht="16" customHeight="1"/>
    <row r="104341" ht="15" customHeight="1"/>
    <row r="104342" ht="16" customHeight="1"/>
    <row r="104551" ht="15" customHeight="1"/>
    <row r="104552" ht="16" customHeight="1"/>
    <row r="104761" ht="15" customHeight="1"/>
    <row r="104762" ht="16" customHeight="1"/>
    <row r="104971" ht="15" customHeight="1"/>
    <row r="104972" ht="16" customHeight="1"/>
    <row r="105181" ht="15" customHeight="1"/>
    <row r="105182" ht="16" customHeight="1"/>
    <row r="105391" ht="15" customHeight="1"/>
    <row r="105392" ht="16" customHeight="1"/>
    <row r="105601" ht="15" customHeight="1"/>
    <row r="105602" ht="16" customHeight="1"/>
    <row r="105811" ht="15" customHeight="1"/>
    <row r="105812" ht="16" customHeight="1"/>
    <row r="106021" ht="15" customHeight="1"/>
    <row r="106022" ht="16" customHeight="1"/>
    <row r="106231" ht="15" customHeight="1"/>
    <row r="106232" ht="16" customHeight="1"/>
    <row r="106441" ht="15" customHeight="1"/>
    <row r="106442" ht="16" customHeight="1"/>
    <row r="106651" ht="15" customHeight="1"/>
    <row r="106652" ht="16" customHeight="1"/>
    <row r="106861" ht="15" customHeight="1"/>
    <row r="106862" ht="16" customHeight="1"/>
    <row r="107071" ht="15" customHeight="1"/>
    <row r="107072" ht="16" customHeight="1"/>
    <row r="107281" ht="15" customHeight="1"/>
    <row r="107282" ht="16" customHeight="1"/>
    <row r="107491" ht="15" customHeight="1"/>
    <row r="107492" ht="16" customHeight="1"/>
    <row r="107701" ht="15" customHeight="1"/>
    <row r="107702" ht="16" customHeight="1"/>
    <row r="107911" ht="15" customHeight="1"/>
    <row r="107912" ht="16" customHeight="1"/>
    <row r="108121" ht="15" customHeight="1"/>
    <row r="108122" ht="16" customHeight="1"/>
    <row r="108331" ht="15" customHeight="1"/>
    <row r="108332" ht="16" customHeight="1"/>
    <row r="108541" ht="15" customHeight="1"/>
    <row r="108542" ht="16" customHeight="1"/>
    <row r="108751" ht="15" customHeight="1"/>
    <row r="108752" ht="16" customHeight="1"/>
    <row r="108961" ht="15" customHeight="1"/>
    <row r="108962" ht="16" customHeight="1"/>
    <row r="109171" ht="15" customHeight="1"/>
    <row r="109172" ht="16" customHeight="1"/>
    <row r="109381" ht="15" customHeight="1"/>
    <row r="109382" ht="16" customHeight="1"/>
    <row r="109591" ht="15" customHeight="1"/>
    <row r="109592" ht="16" customHeight="1"/>
    <row r="109801" ht="15" customHeight="1"/>
    <row r="109802" ht="16" customHeight="1"/>
    <row r="110011" ht="15" customHeight="1"/>
    <row r="110012" ht="16" customHeight="1"/>
    <row r="110221" ht="15" customHeight="1"/>
    <row r="110222" ht="16" customHeight="1"/>
    <row r="110431" ht="15" customHeight="1"/>
    <row r="110432" ht="16" customHeight="1"/>
    <row r="110641" ht="15" customHeight="1"/>
    <row r="110642" ht="16" customHeight="1"/>
    <row r="110851" ht="15" customHeight="1"/>
    <row r="110852" ht="16" customHeight="1"/>
    <row r="111061" ht="15" customHeight="1"/>
    <row r="111062" ht="16" customHeight="1"/>
    <row r="111271" ht="15" customHeight="1"/>
    <row r="111272" ht="16" customHeight="1"/>
    <row r="111481" ht="15" customHeight="1"/>
    <row r="111482" ht="16" customHeight="1"/>
    <row r="111691" ht="15" customHeight="1"/>
    <row r="111692" ht="16" customHeight="1"/>
    <row r="111901" ht="15" customHeight="1"/>
    <row r="111902" ht="16" customHeight="1"/>
    <row r="112111" ht="15" customHeight="1"/>
    <row r="112112" ht="16" customHeight="1"/>
    <row r="112321" ht="15" customHeight="1"/>
    <row r="112322" ht="16" customHeight="1"/>
    <row r="112531" ht="15" customHeight="1"/>
    <row r="112532" ht="16" customHeight="1"/>
    <row r="112741" ht="15" customHeight="1"/>
    <row r="112742" ht="16" customHeight="1"/>
    <row r="112951" ht="15" customHeight="1"/>
    <row r="112952" ht="16" customHeight="1"/>
    <row r="113161" ht="15" customHeight="1"/>
    <row r="113162" ht="16" customHeight="1"/>
    <row r="113371" ht="15" customHeight="1"/>
    <row r="113372" ht="16" customHeight="1"/>
    <row r="113581" ht="15" customHeight="1"/>
    <row r="113582" ht="16" customHeight="1"/>
    <row r="113791" ht="15" customHeight="1"/>
    <row r="113792" ht="16" customHeight="1"/>
    <row r="114001" ht="15" customHeight="1"/>
    <row r="114002" ht="16" customHeight="1"/>
    <row r="114211" ht="15" customHeight="1"/>
    <row r="114212" ht="16" customHeight="1"/>
    <row r="114421" ht="15" customHeight="1"/>
    <row r="114422" ht="16" customHeight="1"/>
    <row r="114631" ht="15" customHeight="1"/>
    <row r="114632" ht="16" customHeight="1"/>
    <row r="114841" ht="15" customHeight="1"/>
    <row r="114842" ht="16" customHeight="1"/>
    <row r="115051" ht="15" customHeight="1"/>
    <row r="115052" ht="16" customHeight="1"/>
    <row r="115261" ht="15" customHeight="1"/>
    <row r="115262" ht="16" customHeight="1"/>
    <row r="115471" ht="15" customHeight="1"/>
    <row r="115472" ht="16" customHeight="1"/>
    <row r="115681" ht="15" customHeight="1"/>
    <row r="115682" ht="16" customHeight="1"/>
    <row r="115891" ht="15" customHeight="1"/>
    <row r="115892" ht="16" customHeight="1"/>
    <row r="116101" ht="15" customHeight="1"/>
    <row r="116102" ht="16" customHeight="1"/>
    <row r="116311" ht="15" customHeight="1"/>
    <row r="116312" ht="16" customHeight="1"/>
    <row r="116521" ht="15" customHeight="1"/>
    <row r="116522" ht="16" customHeight="1"/>
    <row r="116731" ht="15" customHeight="1"/>
    <row r="116732" ht="16" customHeight="1"/>
    <row r="116941" ht="15" customHeight="1"/>
    <row r="116942" ht="16" customHeight="1"/>
    <row r="117151" ht="15" customHeight="1"/>
    <row r="117152" ht="16" customHeight="1"/>
    <row r="117361" ht="15" customHeight="1"/>
    <row r="117362" ht="16" customHeight="1"/>
    <row r="117571" ht="15" customHeight="1"/>
    <row r="117572" ht="16" customHeight="1"/>
    <row r="117781" ht="15" customHeight="1"/>
    <row r="117782" ht="16" customHeight="1"/>
    <row r="117991" ht="15" customHeight="1"/>
    <row r="117992" ht="16" customHeight="1"/>
    <row r="118201" ht="15" customHeight="1"/>
    <row r="118202" ht="16" customHeight="1"/>
    <row r="118411" ht="15" customHeight="1"/>
    <row r="118412" ht="16" customHeight="1"/>
    <row r="118621" ht="15" customHeight="1"/>
    <row r="118622" ht="16" customHeight="1"/>
    <row r="118831" ht="15" customHeight="1"/>
    <row r="118832" ht="16" customHeight="1"/>
    <row r="119041" ht="15" customHeight="1"/>
    <row r="119042" ht="16" customHeight="1"/>
    <row r="119251" ht="15" customHeight="1"/>
    <row r="119252" ht="16" customHeight="1"/>
    <row r="119461" ht="15" customHeight="1"/>
    <row r="119462" ht="16" customHeight="1"/>
    <row r="119671" ht="15" customHeight="1"/>
    <row r="119672" ht="16" customHeight="1"/>
    <row r="119881" ht="15" customHeight="1"/>
    <row r="119882" ht="16" customHeight="1"/>
    <row r="120091" ht="15" customHeight="1"/>
    <row r="120092" ht="16" customHeight="1"/>
    <row r="120301" ht="15" customHeight="1"/>
    <row r="120302" ht="16" customHeight="1"/>
    <row r="120511" ht="15" customHeight="1"/>
    <row r="120512" ht="16" customHeight="1"/>
    <row r="120721" ht="15" customHeight="1"/>
    <row r="120722" ht="16" customHeight="1"/>
    <row r="120931" ht="15" customHeight="1"/>
    <row r="120932" ht="16" customHeight="1"/>
    <row r="121141" ht="15" customHeight="1"/>
    <row r="121142" ht="16" customHeight="1"/>
    <row r="121351" ht="15" customHeight="1"/>
    <row r="121352" ht="16" customHeight="1"/>
    <row r="121561" ht="15" customHeight="1"/>
    <row r="121562" ht="16" customHeight="1"/>
    <row r="121771" ht="15" customHeight="1"/>
    <row r="121772" ht="16" customHeight="1"/>
    <row r="121981" ht="15" customHeight="1"/>
    <row r="121982" ht="16" customHeight="1"/>
    <row r="122191" ht="15" customHeight="1"/>
    <row r="122192" ht="16" customHeight="1"/>
    <row r="122401" ht="15" customHeight="1"/>
    <row r="122402" ht="16" customHeight="1"/>
    <row r="122611" ht="15" customHeight="1"/>
    <row r="122612" ht="16" customHeight="1"/>
    <row r="122821" ht="15" customHeight="1"/>
    <row r="122822" ht="16" customHeight="1"/>
    <row r="123031" ht="15" customHeight="1"/>
    <row r="123032" ht="16" customHeight="1"/>
    <row r="123241" ht="15" customHeight="1"/>
    <row r="123242" ht="16" customHeight="1"/>
    <row r="123451" ht="15" customHeight="1"/>
    <row r="123452" ht="16" customHeight="1"/>
    <row r="123661" ht="15" customHeight="1"/>
    <row r="123662" ht="16" customHeight="1"/>
    <row r="123871" ht="15" customHeight="1"/>
    <row r="123872" ht="16" customHeight="1"/>
    <row r="124081" ht="15" customHeight="1"/>
    <row r="124082" ht="16" customHeight="1"/>
    <row r="124291" ht="15" customHeight="1"/>
    <row r="124292" ht="16" customHeight="1"/>
    <row r="124501" ht="15" customHeight="1"/>
    <row r="124502" ht="16" customHeight="1"/>
    <row r="124711" ht="15" customHeight="1"/>
    <row r="124712" ht="16" customHeight="1"/>
    <row r="124921" ht="15" customHeight="1"/>
    <row r="124922" ht="16" customHeight="1"/>
    <row r="125131" ht="15" customHeight="1"/>
    <row r="125132" ht="16" customHeight="1"/>
    <row r="125341" ht="15" customHeight="1"/>
    <row r="125342" ht="16" customHeight="1"/>
    <row r="125551" ht="15" customHeight="1"/>
    <row r="125552" ht="16" customHeight="1"/>
    <row r="125761" ht="15" customHeight="1"/>
    <row r="125762" ht="16" customHeight="1"/>
    <row r="125971" ht="15" customHeight="1"/>
    <row r="125972" ht="16" customHeight="1"/>
    <row r="126181" ht="15" customHeight="1"/>
    <row r="126182" ht="16" customHeight="1"/>
    <row r="126391" ht="15" customHeight="1"/>
    <row r="126392" ht="16" customHeight="1"/>
    <row r="126601" ht="15" customHeight="1"/>
    <row r="126602" ht="16" customHeight="1"/>
    <row r="126811" ht="15" customHeight="1"/>
    <row r="126812" ht="16" customHeight="1"/>
    <row r="127021" ht="15" customHeight="1"/>
    <row r="127022" ht="16" customHeight="1"/>
    <row r="127231" ht="15" customHeight="1"/>
    <row r="127232" ht="16" customHeight="1"/>
    <row r="127441" ht="15" customHeight="1"/>
    <row r="127442" ht="16" customHeight="1"/>
    <row r="127651" ht="15" customHeight="1"/>
    <row r="127652" ht="16" customHeight="1"/>
    <row r="127861" ht="15" customHeight="1"/>
    <row r="127862" ht="16" customHeight="1"/>
    <row r="128071" ht="15" customHeight="1"/>
    <row r="128072" ht="16" customHeight="1"/>
    <row r="128281" ht="15" customHeight="1"/>
    <row r="128282" ht="16" customHeight="1"/>
    <row r="128491" ht="15" customHeight="1"/>
    <row r="128492" ht="16" customHeight="1"/>
    <row r="128701" ht="15" customHeight="1"/>
    <row r="128702" ht="16" customHeight="1"/>
    <row r="128911" ht="15" customHeight="1"/>
    <row r="128912" ht="16" customHeight="1"/>
    <row r="129121" ht="15" customHeight="1"/>
    <row r="129122" ht="16" customHeight="1"/>
    <row r="129331" ht="15" customHeight="1"/>
    <row r="129332" ht="16" customHeight="1"/>
    <row r="129541" ht="15" customHeight="1"/>
    <row r="129542" ht="16" customHeight="1"/>
    <row r="129751" ht="15" customHeight="1"/>
    <row r="129752" ht="16" customHeight="1"/>
    <row r="129961" ht="15" customHeight="1"/>
    <row r="129962" ht="16" customHeight="1"/>
    <row r="130171" ht="15" customHeight="1"/>
    <row r="130172" ht="16" customHeight="1"/>
    <row r="130381" ht="15" customHeight="1"/>
    <row r="130382" ht="16" customHeight="1"/>
    <row r="130591" ht="15" customHeight="1"/>
    <row r="130592" ht="16" customHeight="1"/>
    <row r="130801" ht="15" customHeight="1"/>
    <row r="130802" ht="16" customHeight="1"/>
    <row r="131011" ht="15" customHeight="1"/>
    <row r="131012" ht="16" customHeight="1"/>
    <row r="131221" ht="15" customHeight="1"/>
    <row r="131222" ht="16" customHeight="1"/>
    <row r="131431" ht="15" customHeight="1"/>
    <row r="131432" ht="16" customHeight="1"/>
    <row r="131641" ht="15" customHeight="1"/>
    <row r="131642" ht="16" customHeight="1"/>
    <row r="131851" ht="15" customHeight="1"/>
    <row r="131852" ht="16" customHeight="1"/>
    <row r="132061" ht="15" customHeight="1"/>
    <row r="132062" ht="16" customHeight="1"/>
    <row r="132271" ht="15" customHeight="1"/>
    <row r="132272" ht="16" customHeight="1"/>
    <row r="132481" ht="15" customHeight="1"/>
    <row r="132482" ht="16" customHeight="1"/>
    <row r="132691" ht="15" customHeight="1"/>
    <row r="132692" ht="16" customHeight="1"/>
    <row r="132901" ht="15" customHeight="1"/>
    <row r="132902" ht="16" customHeight="1"/>
    <row r="133111" ht="15" customHeight="1"/>
    <row r="133112" ht="16" customHeight="1"/>
    <row r="133321" ht="15" customHeight="1"/>
    <row r="133322" ht="16" customHeight="1"/>
    <row r="133531" ht="15" customHeight="1"/>
    <row r="133532" ht="16" customHeight="1"/>
    <row r="133741" ht="15" customHeight="1"/>
    <row r="133742" ht="16" customHeight="1"/>
    <row r="133951" ht="15" customHeight="1"/>
    <row r="133952" ht="16" customHeight="1"/>
    <row r="134161" ht="15" customHeight="1"/>
    <row r="134162" ht="16" customHeight="1"/>
    <row r="134371" ht="15" customHeight="1"/>
    <row r="134372" ht="16" customHeight="1"/>
    <row r="134581" ht="15" customHeight="1"/>
    <row r="134582" ht="16" customHeight="1"/>
    <row r="134791" ht="15" customHeight="1"/>
    <row r="134792" ht="16" customHeight="1"/>
    <row r="135001" ht="15" customHeight="1"/>
    <row r="135002" ht="16" customHeight="1"/>
    <row r="135211" ht="15" customHeight="1"/>
    <row r="135212" ht="16" customHeight="1"/>
    <row r="135421" ht="15" customHeight="1"/>
    <row r="135422" ht="16" customHeight="1"/>
    <row r="135631" ht="15" customHeight="1"/>
    <row r="135632" ht="16" customHeight="1"/>
    <row r="135841" ht="15" customHeight="1"/>
    <row r="135842" ht="16" customHeight="1"/>
    <row r="136051" ht="15" customHeight="1"/>
    <row r="136052" ht="16" customHeight="1"/>
    <row r="136261" ht="15" customHeight="1"/>
    <row r="136262" ht="16" customHeight="1"/>
    <row r="136471" ht="15" customHeight="1"/>
    <row r="136472" ht="16" customHeight="1"/>
    <row r="136681" ht="15" customHeight="1"/>
    <row r="136682" ht="16" customHeight="1"/>
    <row r="136891" ht="15" customHeight="1"/>
    <row r="136892" ht="16" customHeight="1"/>
    <row r="137101" ht="15" customHeight="1"/>
    <row r="137102" ht="16" customHeight="1"/>
    <row r="137311" ht="15" customHeight="1"/>
    <row r="137312" ht="16" customHeight="1"/>
    <row r="137521" ht="15" customHeight="1"/>
    <row r="137522" ht="16" customHeight="1"/>
    <row r="137731" ht="15" customHeight="1"/>
    <row r="137732" ht="16" customHeight="1"/>
    <row r="137941" ht="15" customHeight="1"/>
    <row r="137942" ht="16" customHeight="1"/>
    <row r="138151" ht="15" customHeight="1"/>
    <row r="138152" ht="16" customHeight="1"/>
    <row r="138361" ht="15" customHeight="1"/>
    <row r="138362" ht="16" customHeight="1"/>
    <row r="138571" ht="15" customHeight="1"/>
    <row r="138572" ht="16" customHeight="1"/>
    <row r="138781" ht="15" customHeight="1"/>
    <row r="138782" ht="16" customHeight="1"/>
    <row r="138991" ht="15" customHeight="1"/>
    <row r="138992" ht="16" customHeight="1"/>
    <row r="139201" ht="15" customHeight="1"/>
    <row r="139202" ht="16" customHeight="1"/>
    <row r="139411" ht="15" customHeight="1"/>
    <row r="139412" ht="16" customHeight="1"/>
    <row r="139621" ht="15" customHeight="1"/>
    <row r="139622" ht="16" customHeight="1"/>
    <row r="139831" ht="15" customHeight="1"/>
    <row r="139832" ht="16" customHeight="1"/>
    <row r="140041" ht="15" customHeight="1"/>
    <row r="140042" ht="16" customHeight="1"/>
    <row r="140251" ht="15" customHeight="1"/>
    <row r="140252" ht="16" customHeight="1"/>
    <row r="140461" ht="15" customHeight="1"/>
    <row r="140462" ht="16" customHeight="1"/>
    <row r="140671" ht="15" customHeight="1"/>
    <row r="140672" ht="16" customHeight="1"/>
    <row r="140881" ht="15" customHeight="1"/>
    <row r="140882" ht="16" customHeight="1"/>
    <row r="141091" ht="15" customHeight="1"/>
    <row r="141092" ht="16" customHeight="1"/>
    <row r="141301" ht="15" customHeight="1"/>
    <row r="141302" ht="16" customHeight="1"/>
    <row r="141511" ht="15" customHeight="1"/>
    <row r="141512" ht="16" customHeight="1"/>
    <row r="141721" ht="15" customHeight="1"/>
    <row r="141722" ht="16" customHeight="1"/>
    <row r="141931" ht="15" customHeight="1"/>
    <row r="141932" ht="16" customHeight="1"/>
    <row r="142141" ht="15" customHeight="1"/>
    <row r="142142" ht="16" customHeight="1"/>
    <row r="142351" ht="15" customHeight="1"/>
    <row r="142352" ht="16" customHeight="1"/>
    <row r="142561" ht="15" customHeight="1"/>
    <row r="142562" ht="16" customHeight="1"/>
    <row r="142771" ht="15" customHeight="1"/>
    <row r="142772" ht="16" customHeight="1"/>
    <row r="142981" ht="15" customHeight="1"/>
    <row r="142982" ht="16" customHeight="1"/>
    <row r="143191" ht="15" customHeight="1"/>
    <row r="143192" ht="16" customHeight="1"/>
    <row r="143401" ht="15" customHeight="1"/>
    <row r="143402" ht="16" customHeight="1"/>
    <row r="143611" ht="15" customHeight="1"/>
    <row r="143612" ht="16" customHeight="1"/>
    <row r="143821" ht="15" customHeight="1"/>
    <row r="143822" ht="16" customHeight="1"/>
    <row r="144031" ht="15" customHeight="1"/>
    <row r="144032" ht="16" customHeight="1"/>
    <row r="144241" ht="15" customHeight="1"/>
    <row r="144242" ht="16" customHeight="1"/>
    <row r="144451" ht="15" customHeight="1"/>
    <row r="144452" ht="16" customHeight="1"/>
    <row r="144661" ht="15" customHeight="1"/>
    <row r="144662" ht="16" customHeight="1"/>
    <row r="144871" ht="15" customHeight="1"/>
    <row r="144872" ht="16" customHeight="1"/>
    <row r="145081" ht="15" customHeight="1"/>
    <row r="145082" ht="16" customHeight="1"/>
    <row r="145291" ht="15" customHeight="1"/>
    <row r="145292" ht="16" customHeight="1"/>
    <row r="145501" ht="15" customHeight="1"/>
    <row r="145502" ht="16" customHeight="1"/>
    <row r="145711" ht="15" customHeight="1"/>
    <row r="145712" ht="16" customHeight="1"/>
    <row r="145921" ht="15" customHeight="1"/>
    <row r="145922" ht="16" customHeight="1"/>
    <row r="146131" ht="15" customHeight="1"/>
    <row r="146132" ht="16" customHeight="1"/>
    <row r="146341" ht="15" customHeight="1"/>
    <row r="146342" ht="16" customHeight="1"/>
    <row r="146551" ht="15" customHeight="1"/>
    <row r="146552" ht="16" customHeight="1"/>
    <row r="146761" ht="15" customHeight="1"/>
    <row r="146762" ht="16" customHeight="1"/>
    <row r="146971" ht="15" customHeight="1"/>
    <row r="146972" ht="16" customHeight="1"/>
    <row r="147181" ht="15" customHeight="1"/>
    <row r="147182" ht="16" customHeight="1"/>
    <row r="147391" ht="15" customHeight="1"/>
    <row r="147392" ht="16" customHeight="1"/>
    <row r="147601" ht="15" customHeight="1"/>
    <row r="147602" ht="16" customHeight="1"/>
    <row r="147811" ht="15" customHeight="1"/>
    <row r="147812" ht="16" customHeight="1"/>
    <row r="148021" ht="15" customHeight="1"/>
    <row r="148022" ht="16" customHeight="1"/>
    <row r="148231" ht="15" customHeight="1"/>
    <row r="148232" ht="16" customHeight="1"/>
    <row r="148441" ht="15" customHeight="1"/>
    <row r="148442" ht="16" customHeight="1"/>
    <row r="148651" ht="15" customHeight="1"/>
    <row r="148652" ht="16" customHeight="1"/>
    <row r="148861" ht="15" customHeight="1"/>
    <row r="148862" ht="16" customHeight="1"/>
    <row r="149071" ht="15" customHeight="1"/>
    <row r="149072" ht="16" customHeight="1"/>
    <row r="149281" ht="15" customHeight="1"/>
    <row r="149282" ht="16" customHeight="1"/>
    <row r="149491" ht="15" customHeight="1"/>
    <row r="149492" ht="16" customHeight="1"/>
    <row r="149701" ht="15" customHeight="1"/>
    <row r="149702" ht="16" customHeight="1"/>
    <row r="149911" ht="15" customHeight="1"/>
    <row r="149912" ht="16" customHeight="1"/>
    <row r="150121" ht="15" customHeight="1"/>
    <row r="150122" ht="16" customHeight="1"/>
    <row r="150331" ht="15" customHeight="1"/>
    <row r="150332" ht="16" customHeight="1"/>
    <row r="150541" ht="15" customHeight="1"/>
    <row r="150542" ht="16" customHeight="1"/>
    <row r="150751" ht="15" customHeight="1"/>
    <row r="150752" ht="16" customHeight="1"/>
    <row r="150961" ht="15" customHeight="1"/>
    <row r="150962" ht="16" customHeight="1"/>
    <row r="151171" ht="15" customHeight="1"/>
    <row r="151172" ht="16" customHeight="1"/>
    <row r="151381" ht="15" customHeight="1"/>
    <row r="151382" ht="16" customHeight="1"/>
    <row r="151591" ht="15" customHeight="1"/>
    <row r="151592" ht="16" customHeight="1"/>
    <row r="151801" ht="15" customHeight="1"/>
    <row r="151802" ht="16" customHeight="1"/>
    <row r="152011" ht="15" customHeight="1"/>
    <row r="152012" ht="16" customHeight="1"/>
    <row r="152221" ht="15" customHeight="1"/>
    <row r="152222" ht="16" customHeight="1"/>
    <row r="152431" ht="15" customHeight="1"/>
    <row r="152432" ht="16" customHeight="1"/>
    <row r="152641" ht="15" customHeight="1"/>
    <row r="152642" ht="16" customHeight="1"/>
    <row r="152851" ht="15" customHeight="1"/>
    <row r="152852" ht="16" customHeight="1"/>
    <row r="153061" ht="15" customHeight="1"/>
    <row r="153062" ht="16" customHeight="1"/>
    <row r="153271" ht="15" customHeight="1"/>
    <row r="153272" ht="16" customHeight="1"/>
    <row r="153481" ht="15" customHeight="1"/>
    <row r="153482" ht="16" customHeight="1"/>
    <row r="153691" ht="15" customHeight="1"/>
    <row r="153692" ht="16" customHeight="1"/>
    <row r="153901" ht="15" customHeight="1"/>
    <row r="153902" ht="16" customHeight="1"/>
    <row r="154111" ht="15" customHeight="1"/>
    <row r="154112" ht="16" customHeight="1"/>
    <row r="154321" ht="15" customHeight="1"/>
    <row r="154322" ht="16" customHeight="1"/>
    <row r="154531" ht="15" customHeight="1"/>
    <row r="154532" ht="16" customHeight="1"/>
    <row r="154741" ht="15" customHeight="1"/>
    <row r="154742" ht="16" customHeight="1"/>
    <row r="154951" ht="15" customHeight="1"/>
    <row r="154952" ht="16" customHeight="1"/>
    <row r="155161" ht="15" customHeight="1"/>
    <row r="155162" ht="16" customHeight="1"/>
    <row r="155371" ht="15" customHeight="1"/>
    <row r="155372" ht="16" customHeight="1"/>
    <row r="155581" ht="15" customHeight="1"/>
    <row r="155582" ht="16" customHeight="1"/>
    <row r="155791" ht="15" customHeight="1"/>
    <row r="155792" ht="16" customHeight="1"/>
    <row r="156001" ht="15" customHeight="1"/>
    <row r="156002" ht="16" customHeight="1"/>
    <row r="156211" ht="15" customHeight="1"/>
    <row r="156212" ht="16" customHeight="1"/>
    <row r="156421" ht="15" customHeight="1"/>
    <row r="156422" ht="16" customHeight="1"/>
    <row r="156631" ht="15" customHeight="1"/>
    <row r="156632" ht="16" customHeight="1"/>
    <row r="156841" ht="15" customHeight="1"/>
    <row r="156842" ht="16" customHeight="1"/>
    <row r="157051" ht="15" customHeight="1"/>
    <row r="157052" ht="16" customHeight="1"/>
    <row r="157261" ht="15" customHeight="1"/>
    <row r="157262" ht="16" customHeight="1"/>
    <row r="157471" ht="15" customHeight="1"/>
    <row r="157472" ht="16" customHeight="1"/>
    <row r="157681" ht="15" customHeight="1"/>
    <row r="157682" ht="16" customHeight="1"/>
    <row r="157891" ht="15" customHeight="1"/>
    <row r="157892" ht="16" customHeight="1"/>
    <row r="158101" ht="15" customHeight="1"/>
    <row r="158102" ht="16" customHeight="1"/>
    <row r="158311" ht="15" customHeight="1"/>
    <row r="158312" ht="16" customHeight="1"/>
    <row r="158521" ht="15" customHeight="1"/>
    <row r="158522" ht="16" customHeight="1"/>
    <row r="158731" ht="15" customHeight="1"/>
    <row r="158732" ht="16" customHeight="1"/>
    <row r="158941" ht="15" customHeight="1"/>
    <row r="158942" ht="16" customHeight="1"/>
    <row r="159151" ht="15" customHeight="1"/>
    <row r="159152" ht="16" customHeight="1"/>
    <row r="159361" ht="15" customHeight="1"/>
    <row r="159362" ht="16" customHeight="1"/>
    <row r="159571" ht="15" customHeight="1"/>
    <row r="159572" ht="16" customHeight="1"/>
    <row r="159781" ht="15" customHeight="1"/>
    <row r="159782" ht="16" customHeight="1"/>
    <row r="159991" ht="15" customHeight="1"/>
    <row r="159992" ht="16" customHeight="1"/>
    <row r="160201" ht="15" customHeight="1"/>
    <row r="160202" ht="16" customHeight="1"/>
    <row r="160411" ht="15" customHeight="1"/>
    <row r="160412" ht="16" customHeight="1"/>
    <row r="160621" ht="15" customHeight="1"/>
    <row r="160622" ht="16" customHeight="1"/>
    <row r="160831" ht="15" customHeight="1"/>
    <row r="160832" ht="16" customHeight="1"/>
    <row r="161041" ht="15" customHeight="1"/>
    <row r="161042" ht="16" customHeight="1"/>
    <row r="161251" ht="15" customHeight="1"/>
    <row r="161252" ht="16" customHeight="1"/>
    <row r="161461" ht="15" customHeight="1"/>
    <row r="161462" ht="16" customHeight="1"/>
    <row r="161671" ht="15" customHeight="1"/>
    <row r="161672" ht="16" customHeight="1"/>
    <row r="161881" ht="15" customHeight="1"/>
    <row r="161882" ht="16" customHeight="1"/>
    <row r="162091" ht="15" customHeight="1"/>
    <row r="162092" ht="16" customHeight="1"/>
    <row r="162301" ht="15" customHeight="1"/>
    <row r="162302" ht="16" customHeight="1"/>
    <row r="162511" ht="15" customHeight="1"/>
    <row r="162512" ht="16" customHeight="1"/>
    <row r="162721" ht="15" customHeight="1"/>
    <row r="162722" ht="16" customHeight="1"/>
    <row r="162931" ht="15" customHeight="1"/>
    <row r="162932" ht="16" customHeight="1"/>
    <row r="163141" ht="15" customHeight="1"/>
    <row r="163142" ht="16" customHeight="1"/>
    <row r="163351" ht="15" customHeight="1"/>
    <row r="163352" ht="16" customHeight="1"/>
    <row r="163561" ht="15" customHeight="1"/>
    <row r="163562" ht="16" customHeight="1"/>
    <row r="163771" ht="15" customHeight="1"/>
    <row r="163772" ht="16" customHeight="1"/>
    <row r="163981" ht="15" customHeight="1"/>
    <row r="163982" ht="16" customHeight="1"/>
    <row r="164191" ht="15" customHeight="1"/>
    <row r="164192" ht="16" customHeight="1"/>
    <row r="164401" ht="15" customHeight="1"/>
    <row r="164402" ht="16" customHeight="1"/>
    <row r="164611" ht="15" customHeight="1"/>
    <row r="164612" ht="16" customHeight="1"/>
    <row r="164821" ht="15" customHeight="1"/>
    <row r="164822" ht="16" customHeight="1"/>
    <row r="165031" ht="15" customHeight="1"/>
    <row r="165032" ht="16" customHeight="1"/>
    <row r="165241" ht="15" customHeight="1"/>
    <row r="165242" ht="16" customHeight="1"/>
    <row r="165451" ht="15" customHeight="1"/>
    <row r="165452" ht="16" customHeight="1"/>
    <row r="165661" ht="15" customHeight="1"/>
    <row r="165662" ht="16" customHeight="1"/>
    <row r="165871" ht="15" customHeight="1"/>
    <row r="165872" ht="16" customHeight="1"/>
    <row r="166081" ht="15" customHeight="1"/>
    <row r="166082" ht="16" customHeight="1"/>
    <row r="166291" ht="15" customHeight="1"/>
    <row r="166292" ht="16" customHeight="1"/>
    <row r="166501" ht="15" customHeight="1"/>
    <row r="166502" ht="16" customHeight="1"/>
    <row r="166711" ht="15" customHeight="1"/>
    <row r="166712" ht="16" customHeight="1"/>
    <row r="166921" ht="15" customHeight="1"/>
    <row r="166922" ht="16" customHeight="1"/>
    <row r="167131" ht="15" customHeight="1"/>
    <row r="167132" ht="16" customHeight="1"/>
    <row r="167341" ht="15" customHeight="1"/>
    <row r="167342" ht="16" customHeight="1"/>
    <row r="167551" ht="15" customHeight="1"/>
    <row r="167552" ht="16" customHeight="1"/>
    <row r="167761" ht="15" customHeight="1"/>
    <row r="167762" ht="16" customHeight="1"/>
    <row r="167971" ht="15" customHeight="1"/>
    <row r="167972" ht="16" customHeight="1"/>
    <row r="168181" ht="15" customHeight="1"/>
    <row r="168182" ht="16" customHeight="1"/>
    <row r="168391" ht="15" customHeight="1"/>
    <row r="168392" ht="16" customHeight="1"/>
    <row r="168601" ht="15" customHeight="1"/>
    <row r="168602" ht="16" customHeight="1"/>
    <row r="168811" ht="15" customHeight="1"/>
    <row r="168812" ht="16" customHeight="1"/>
    <row r="169021" ht="15" customHeight="1"/>
    <row r="169022" ht="16" customHeight="1"/>
    <row r="169231" ht="15" customHeight="1"/>
    <row r="169232" ht="16" customHeight="1"/>
    <row r="169441" ht="15" customHeight="1"/>
    <row r="169442" ht="16" customHeight="1"/>
    <row r="169651" ht="15" customHeight="1"/>
    <row r="169652" ht="16" customHeight="1"/>
    <row r="169861" ht="15" customHeight="1"/>
    <row r="169862" ht="16" customHeight="1"/>
    <row r="170071" ht="15" customHeight="1"/>
    <row r="170072" ht="16" customHeight="1"/>
    <row r="170281" ht="15" customHeight="1"/>
    <row r="170282" ht="16" customHeight="1"/>
    <row r="170491" ht="15" customHeight="1"/>
    <row r="170492" ht="16" customHeight="1"/>
    <row r="170701" ht="15" customHeight="1"/>
    <row r="170702" ht="16" customHeight="1"/>
    <row r="170911" ht="15" customHeight="1"/>
    <row r="170912" ht="16" customHeight="1"/>
    <row r="171121" ht="15" customHeight="1"/>
    <row r="171122" ht="16" customHeight="1"/>
    <row r="171331" ht="15" customHeight="1"/>
    <row r="171332" ht="16" customHeight="1"/>
    <row r="171541" ht="15" customHeight="1"/>
    <row r="171542" ht="16" customHeight="1"/>
    <row r="171751" ht="15" customHeight="1"/>
    <row r="171752" ht="16" customHeight="1"/>
    <row r="171961" ht="15" customHeight="1"/>
    <row r="171962" ht="16" customHeight="1"/>
    <row r="172171" ht="15" customHeight="1"/>
    <row r="172172" ht="16" customHeight="1"/>
    <row r="172381" ht="15" customHeight="1"/>
    <row r="172382" ht="16" customHeight="1"/>
    <row r="172591" ht="15" customHeight="1"/>
    <row r="172592" ht="16" customHeight="1"/>
    <row r="172801" ht="15" customHeight="1"/>
    <row r="172802" ht="16" customHeight="1"/>
    <row r="173011" ht="15" customHeight="1"/>
    <row r="173012" ht="16" customHeight="1"/>
    <row r="173221" ht="15" customHeight="1"/>
    <row r="173222" ht="16" customHeight="1"/>
    <row r="173431" ht="15" customHeight="1"/>
    <row r="173432" ht="16" customHeight="1"/>
    <row r="173641" ht="15" customHeight="1"/>
    <row r="173642" ht="16" customHeight="1"/>
    <row r="173851" ht="15" customHeight="1"/>
    <row r="173852" ht="16" customHeight="1"/>
    <row r="174061" ht="15" customHeight="1"/>
    <row r="174062" ht="16" customHeight="1"/>
    <row r="174271" ht="15" customHeight="1"/>
    <row r="174272" ht="16" customHeight="1"/>
    <row r="174481" ht="15" customHeight="1"/>
    <row r="174482" ht="16" customHeight="1"/>
    <row r="174691" ht="15" customHeight="1"/>
    <row r="174692" ht="16" customHeight="1"/>
    <row r="174901" ht="15" customHeight="1"/>
    <row r="174902" ht="16" customHeight="1"/>
    <row r="175111" ht="15" customHeight="1"/>
    <row r="175112" ht="16" customHeight="1"/>
    <row r="175321" ht="15" customHeight="1"/>
    <row r="175322" ht="16" customHeight="1"/>
    <row r="175531" ht="15" customHeight="1"/>
    <row r="175532" ht="16" customHeight="1"/>
    <row r="175741" ht="15" customHeight="1"/>
    <row r="175742" ht="16" customHeight="1"/>
    <row r="175951" ht="15" customHeight="1"/>
    <row r="175952" ht="16" customHeight="1"/>
    <row r="176161" ht="15" customHeight="1"/>
    <row r="176162" ht="16" customHeight="1"/>
    <row r="176371" ht="15" customHeight="1"/>
    <row r="176372" ht="16" customHeight="1"/>
    <row r="176581" ht="15" customHeight="1"/>
    <row r="176582" ht="16" customHeight="1"/>
    <row r="176791" ht="15" customHeight="1"/>
    <row r="176792" ht="16" customHeight="1"/>
    <row r="177001" ht="15" customHeight="1"/>
    <row r="177002" ht="16" customHeight="1"/>
    <row r="177211" ht="15" customHeight="1"/>
    <row r="177212" ht="16" customHeight="1"/>
    <row r="177421" ht="15" customHeight="1"/>
    <row r="177422" ht="16" customHeight="1"/>
    <row r="177631" ht="15" customHeight="1"/>
    <row r="177632" ht="16" customHeight="1"/>
    <row r="177841" ht="15" customHeight="1"/>
    <row r="177842" ht="16" customHeight="1"/>
    <row r="178051" ht="15" customHeight="1"/>
    <row r="178052" ht="16" customHeight="1"/>
    <row r="178261" ht="15" customHeight="1"/>
    <row r="178262" ht="16" customHeight="1"/>
    <row r="178471" ht="15" customHeight="1"/>
    <row r="178472" ht="16" customHeight="1"/>
    <row r="178681" ht="15" customHeight="1"/>
    <row r="178682" ht="16" customHeight="1"/>
    <row r="178891" ht="15" customHeight="1"/>
    <row r="178892" ht="16" customHeight="1"/>
    <row r="179101" ht="15" customHeight="1"/>
    <row r="179102" ht="16" customHeight="1"/>
    <row r="179311" ht="15" customHeight="1"/>
    <row r="179312" ht="16" customHeight="1"/>
    <row r="179521" ht="15" customHeight="1"/>
    <row r="179522" ht="16" customHeight="1"/>
    <row r="179731" ht="15" customHeight="1"/>
    <row r="179732" ht="16" customHeight="1"/>
    <row r="179941" ht="15" customHeight="1"/>
    <row r="179942" ht="16" customHeight="1"/>
    <row r="180151" ht="15" customHeight="1"/>
    <row r="180152" ht="16" customHeight="1"/>
    <row r="180361" ht="15" customHeight="1"/>
    <row r="180362" ht="16" customHeight="1"/>
    <row r="180571" ht="15" customHeight="1"/>
    <row r="180572" ht="16" customHeight="1"/>
    <row r="180781" ht="15" customHeight="1"/>
    <row r="180782" ht="16" customHeight="1"/>
    <row r="180991" ht="15" customHeight="1"/>
    <row r="180992" ht="16" customHeight="1"/>
    <row r="181201" ht="15" customHeight="1"/>
    <row r="181202" ht="16" customHeight="1"/>
    <row r="181411" ht="15" customHeight="1"/>
    <row r="181412" ht="16" customHeight="1"/>
    <row r="181621" ht="15" customHeight="1"/>
    <row r="181622" ht="16" customHeight="1"/>
    <row r="181831" ht="15" customHeight="1"/>
    <row r="181832" ht="16" customHeight="1"/>
    <row r="182041" ht="15" customHeight="1"/>
    <row r="182042" ht="16" customHeight="1"/>
    <row r="182251" ht="15" customHeight="1"/>
    <row r="182252" ht="16" customHeight="1"/>
    <row r="182461" ht="15" customHeight="1"/>
    <row r="182462" ht="16" customHeight="1"/>
    <row r="182671" ht="15" customHeight="1"/>
    <row r="182672" ht="16" customHeight="1"/>
    <row r="182881" ht="15" customHeight="1"/>
    <row r="182882" ht="16" customHeight="1"/>
    <row r="183091" ht="15" customHeight="1"/>
    <row r="183092" ht="16" customHeight="1"/>
    <row r="183301" ht="15" customHeight="1"/>
    <row r="183302" ht="16" customHeight="1"/>
    <row r="183511" ht="15" customHeight="1"/>
    <row r="183512" ht="16" customHeight="1"/>
    <row r="183721" ht="15" customHeight="1"/>
    <row r="183722" ht="16" customHeight="1"/>
    <row r="183931" ht="15" customHeight="1"/>
    <row r="183932" ht="16" customHeight="1"/>
    <row r="184141" ht="15" customHeight="1"/>
    <row r="184142" ht="16" customHeight="1"/>
    <row r="184351" ht="15" customHeight="1"/>
    <row r="184352" ht="16" customHeight="1"/>
    <row r="184561" ht="15" customHeight="1"/>
    <row r="184562" ht="16" customHeight="1"/>
    <row r="184771" ht="15" customHeight="1"/>
    <row r="184772" ht="16" customHeight="1"/>
    <row r="184981" ht="15" customHeight="1"/>
    <row r="184982" ht="16" customHeight="1"/>
    <row r="185191" ht="15" customHeight="1"/>
    <row r="185192" ht="16" customHeight="1"/>
    <row r="185401" ht="15" customHeight="1"/>
    <row r="185402" ht="16" customHeight="1"/>
    <row r="185611" ht="15" customHeight="1"/>
    <row r="185612" ht="16" customHeight="1"/>
    <row r="185821" ht="15" customHeight="1"/>
    <row r="185822" ht="16" customHeight="1"/>
    <row r="186031" ht="15" customHeight="1"/>
    <row r="186032" ht="16" customHeight="1"/>
    <row r="186241" ht="15" customHeight="1"/>
    <row r="186242" ht="16" customHeight="1"/>
    <row r="186451" ht="15" customHeight="1"/>
    <row r="186452" ht="16" customHeight="1"/>
    <row r="186661" ht="15" customHeight="1"/>
    <row r="186662" ht="16" customHeight="1"/>
    <row r="186871" ht="15" customHeight="1"/>
    <row r="186872" ht="16" customHeight="1"/>
    <row r="187081" ht="15" customHeight="1"/>
    <row r="187082" ht="16" customHeight="1"/>
    <row r="187291" ht="15" customHeight="1"/>
    <row r="187292" ht="16" customHeight="1"/>
    <row r="187501" ht="15" customHeight="1"/>
    <row r="187502" ht="16" customHeight="1"/>
    <row r="187711" ht="15" customHeight="1"/>
    <row r="187712" ht="16" customHeight="1"/>
    <row r="187921" ht="15" customHeight="1"/>
    <row r="187922" ht="16" customHeight="1"/>
    <row r="188131" ht="15" customHeight="1"/>
    <row r="188132" ht="16" customHeight="1"/>
    <row r="188341" ht="15" customHeight="1"/>
    <row r="188342" ht="16" customHeight="1"/>
    <row r="188551" ht="15" customHeight="1"/>
    <row r="188552" ht="16" customHeight="1"/>
    <row r="188761" ht="15" customHeight="1"/>
    <row r="188762" ht="16" customHeight="1"/>
    <row r="188971" ht="15" customHeight="1"/>
    <row r="188972" ht="16" customHeight="1"/>
    <row r="189181" ht="15" customHeight="1"/>
    <row r="189182" ht="16" customHeight="1"/>
    <row r="189391" ht="15" customHeight="1"/>
    <row r="189392" ht="16" customHeight="1"/>
    <row r="189601" ht="15" customHeight="1"/>
    <row r="189602" ht="16" customHeight="1"/>
    <row r="189811" ht="15" customHeight="1"/>
    <row r="189812" ht="16" customHeight="1"/>
    <row r="190021" ht="15" customHeight="1"/>
    <row r="190022" ht="16" customHeight="1"/>
    <row r="190231" ht="15" customHeight="1"/>
    <row r="190232" ht="16" customHeight="1"/>
    <row r="190441" ht="15" customHeight="1"/>
    <row r="190442" ht="16" customHeight="1"/>
    <row r="190651" ht="15" customHeight="1"/>
    <row r="190652" ht="16" customHeight="1"/>
    <row r="190861" ht="15" customHeight="1"/>
    <row r="190862" ht="16" customHeight="1"/>
    <row r="191071" ht="15" customHeight="1"/>
    <row r="191072" ht="16" customHeight="1"/>
    <row r="191281" ht="15" customHeight="1"/>
    <row r="191282" ht="16" customHeight="1"/>
    <row r="191491" ht="15" customHeight="1"/>
    <row r="191492" ht="16" customHeight="1"/>
    <row r="191701" ht="15" customHeight="1"/>
    <row r="191702" ht="16" customHeight="1"/>
    <row r="191911" ht="15" customHeight="1"/>
    <row r="191912" ht="16" customHeight="1"/>
    <row r="192121" ht="15" customHeight="1"/>
    <row r="192122" ht="16" customHeight="1"/>
    <row r="192331" ht="15" customHeight="1"/>
    <row r="192332" ht="16" customHeight="1"/>
    <row r="192541" ht="15" customHeight="1"/>
    <row r="192542" ht="16" customHeight="1"/>
    <row r="192751" ht="15" customHeight="1"/>
    <row r="192752" ht="16" customHeight="1"/>
    <row r="192961" ht="15" customHeight="1"/>
    <row r="192962" ht="16" customHeight="1"/>
    <row r="193171" ht="15" customHeight="1"/>
    <row r="193172" ht="16" customHeight="1"/>
    <row r="193381" ht="15" customHeight="1"/>
    <row r="193382" ht="16" customHeight="1"/>
    <row r="193591" ht="15" customHeight="1"/>
    <row r="193592" ht="16" customHeight="1"/>
    <row r="193801" ht="15" customHeight="1"/>
    <row r="193802" ht="16" customHeight="1"/>
    <row r="194011" ht="15" customHeight="1"/>
    <row r="194012" ht="16" customHeight="1"/>
    <row r="194221" ht="15" customHeight="1"/>
    <row r="194222" ht="16" customHeight="1"/>
    <row r="194431" ht="15" customHeight="1"/>
    <row r="194432" ht="16" customHeight="1"/>
    <row r="194641" ht="15" customHeight="1"/>
    <row r="194642" ht="16" customHeight="1"/>
    <row r="194851" ht="15" customHeight="1"/>
    <row r="194852" ht="16" customHeight="1"/>
    <row r="195061" ht="15" customHeight="1"/>
    <row r="195062" ht="16" customHeight="1"/>
    <row r="195271" ht="15" customHeight="1"/>
    <row r="195272" ht="16" customHeight="1"/>
    <row r="195481" ht="15" customHeight="1"/>
    <row r="195482" ht="16" customHeight="1"/>
    <row r="195691" ht="15" customHeight="1"/>
    <row r="195692" ht="16" customHeight="1"/>
    <row r="195901" ht="15" customHeight="1"/>
    <row r="195902" ht="16" customHeight="1"/>
    <row r="196111" ht="15" customHeight="1"/>
    <row r="196112" ht="16" customHeight="1"/>
    <row r="196321" ht="15" customHeight="1"/>
    <row r="196322" ht="16" customHeight="1"/>
    <row r="196531" ht="15" customHeight="1"/>
    <row r="196532" ht="16" customHeight="1"/>
    <row r="196741" ht="15" customHeight="1"/>
    <row r="196742" ht="16" customHeight="1"/>
    <row r="196951" ht="15" customHeight="1"/>
    <row r="196952" ht="16" customHeight="1"/>
    <row r="197161" ht="15" customHeight="1"/>
    <row r="197162" ht="16" customHeight="1"/>
    <row r="197371" ht="15" customHeight="1"/>
    <row r="197372" ht="16" customHeight="1"/>
    <row r="197581" ht="15" customHeight="1"/>
    <row r="197582" ht="16" customHeight="1"/>
    <row r="197791" ht="15" customHeight="1"/>
    <row r="197792" ht="16" customHeight="1"/>
    <row r="198001" ht="15" customHeight="1"/>
    <row r="198002" ht="16" customHeight="1"/>
    <row r="198211" ht="15" customHeight="1"/>
    <row r="198212" ht="16" customHeight="1"/>
    <row r="198421" ht="15" customHeight="1"/>
    <row r="198422" ht="16" customHeight="1"/>
    <row r="198631" ht="15" customHeight="1"/>
    <row r="198632" ht="16" customHeight="1"/>
    <row r="198841" ht="15" customHeight="1"/>
    <row r="198842" ht="16" customHeight="1"/>
    <row r="199051" ht="15" customHeight="1"/>
    <row r="199052" ht="16" customHeight="1"/>
    <row r="199261" ht="15" customHeight="1"/>
    <row r="199262" ht="16" customHeight="1"/>
    <row r="199471" ht="15" customHeight="1"/>
    <row r="199472" ht="16" customHeight="1"/>
    <row r="199681" ht="15" customHeight="1"/>
    <row r="199682" ht="16" customHeight="1"/>
    <row r="199891" ht="15" customHeight="1"/>
    <row r="199892" ht="16" customHeight="1"/>
    <row r="200101" ht="15" customHeight="1"/>
    <row r="200102" ht="16" customHeight="1"/>
    <row r="200311" ht="15" customHeight="1"/>
    <row r="200312" ht="16" customHeight="1"/>
    <row r="200521" ht="15" customHeight="1"/>
    <row r="200522" ht="16" customHeight="1"/>
    <row r="200731" ht="15" customHeight="1"/>
    <row r="200732" ht="16" customHeight="1"/>
    <row r="200941" ht="15" customHeight="1"/>
    <row r="200942" ht="16" customHeight="1"/>
    <row r="201151" ht="15" customHeight="1"/>
    <row r="201152" ht="16" customHeight="1"/>
    <row r="201361" ht="15" customHeight="1"/>
    <row r="201362" ht="16" customHeight="1"/>
    <row r="201571" ht="15" customHeight="1"/>
    <row r="201572" ht="16" customHeight="1"/>
    <row r="201781" ht="15" customHeight="1"/>
    <row r="201782" ht="16" customHeight="1"/>
    <row r="201991" ht="15" customHeight="1"/>
    <row r="201992" ht="16" customHeight="1"/>
    <row r="202201" ht="15" customHeight="1"/>
    <row r="202202" ht="16" customHeight="1"/>
    <row r="202411" ht="15" customHeight="1"/>
    <row r="202412" ht="16" customHeight="1"/>
    <row r="202621" ht="15" customHeight="1"/>
    <row r="202622" ht="16" customHeight="1"/>
    <row r="202831" ht="15" customHeight="1"/>
    <row r="202832" ht="16" customHeight="1"/>
    <row r="203041" ht="15" customHeight="1"/>
    <row r="203042" ht="16" customHeight="1"/>
    <row r="203251" ht="15" customHeight="1"/>
    <row r="203252" ht="16" customHeight="1"/>
    <row r="203461" ht="15" customHeight="1"/>
    <row r="203462" ht="16" customHeight="1"/>
    <row r="203671" ht="15" customHeight="1"/>
    <row r="203672" ht="16" customHeight="1"/>
    <row r="203881" ht="15" customHeight="1"/>
    <row r="203882" ht="16" customHeight="1"/>
    <row r="204091" ht="15" customHeight="1"/>
    <row r="204092" ht="16" customHeight="1"/>
    <row r="204301" ht="15" customHeight="1"/>
    <row r="204302" ht="16" customHeight="1"/>
    <row r="204511" ht="15" customHeight="1"/>
    <row r="204512" ht="16" customHeight="1"/>
    <row r="204721" ht="15" customHeight="1"/>
    <row r="204722" ht="16" customHeight="1"/>
    <row r="204931" ht="15" customHeight="1"/>
    <row r="204932" ht="16" customHeight="1"/>
    <row r="205141" ht="15" customHeight="1"/>
    <row r="205142" ht="16" customHeight="1"/>
    <row r="205351" ht="15" customHeight="1"/>
    <row r="205352" ht="16" customHeight="1"/>
    <row r="205561" ht="15" customHeight="1"/>
    <row r="205562" ht="16" customHeight="1"/>
    <row r="205771" ht="15" customHeight="1"/>
    <row r="205772" ht="16" customHeight="1"/>
    <row r="205981" ht="15" customHeight="1"/>
    <row r="205982" ht="16" customHeight="1"/>
    <row r="206191" ht="15" customHeight="1"/>
    <row r="206192" ht="16" customHeight="1"/>
    <row r="206401" ht="15" customHeight="1"/>
    <row r="206402" ht="16" customHeight="1"/>
    <row r="206611" ht="15" customHeight="1"/>
    <row r="206612" ht="16" customHeight="1"/>
    <row r="206821" ht="15" customHeight="1"/>
    <row r="206822" ht="16" customHeight="1"/>
    <row r="207031" ht="15" customHeight="1"/>
    <row r="207032" ht="16" customHeight="1"/>
    <row r="207241" ht="15" customHeight="1"/>
    <row r="207242" ht="16" customHeight="1"/>
    <row r="207451" ht="15" customHeight="1"/>
    <row r="207452" ht="16" customHeight="1"/>
    <row r="207661" ht="15" customHeight="1"/>
    <row r="207662" ht="16" customHeight="1"/>
    <row r="207871" ht="15" customHeight="1"/>
    <row r="207872" ht="16" customHeight="1"/>
    <row r="208081" ht="15" customHeight="1"/>
    <row r="208082" ht="16" customHeight="1"/>
    <row r="208291" ht="15" customHeight="1"/>
    <row r="208292" ht="16" customHeight="1"/>
    <row r="208501" ht="15" customHeight="1"/>
    <row r="208502" ht="16" customHeight="1"/>
    <row r="208711" ht="15" customHeight="1"/>
    <row r="208712" ht="16" customHeight="1"/>
    <row r="208921" ht="15" customHeight="1"/>
    <row r="208922" ht="16" customHeight="1"/>
    <row r="209131" ht="15" customHeight="1"/>
    <row r="209132" ht="16" customHeight="1"/>
    <row r="209341" ht="15" customHeight="1"/>
    <row r="209342" ht="16" customHeight="1"/>
    <row r="209551" ht="15" customHeight="1"/>
    <row r="209552" ht="16" customHeight="1"/>
    <row r="209761" ht="15" customHeight="1"/>
    <row r="209762" ht="16" customHeight="1"/>
    <row r="209971" ht="15" customHeight="1"/>
    <row r="209972" ht="16" customHeight="1"/>
    <row r="210181" ht="15" customHeight="1"/>
    <row r="210182" ht="16" customHeight="1"/>
    <row r="210391" ht="15" customHeight="1"/>
    <row r="210392" ht="16" customHeight="1"/>
    <row r="210601" ht="15" customHeight="1"/>
    <row r="210602" ht="16" customHeight="1"/>
    <row r="210811" ht="15" customHeight="1"/>
    <row r="210812" ht="16" customHeight="1"/>
    <row r="211021" ht="15" customHeight="1"/>
    <row r="211022" ht="16" customHeight="1"/>
    <row r="211231" ht="15" customHeight="1"/>
    <row r="211232" ht="16" customHeight="1"/>
    <row r="211441" ht="15" customHeight="1"/>
    <row r="211442" ht="16" customHeight="1"/>
    <row r="211651" ht="15" customHeight="1"/>
    <row r="211652" ht="16" customHeight="1"/>
    <row r="211861" ht="15" customHeight="1"/>
    <row r="211862" ht="16" customHeight="1"/>
    <row r="212071" ht="15" customHeight="1"/>
    <row r="212072" ht="16" customHeight="1"/>
    <row r="212281" ht="15" customHeight="1"/>
    <row r="212282" ht="16" customHeight="1"/>
    <row r="212491" ht="15" customHeight="1"/>
    <row r="212492" ht="16" customHeight="1"/>
    <row r="212701" ht="15" customHeight="1"/>
    <row r="212702" ht="16" customHeight="1"/>
    <row r="212911" ht="15" customHeight="1"/>
    <row r="212912" ht="16" customHeight="1"/>
    <row r="213121" ht="15" customHeight="1"/>
    <row r="213122" ht="16" customHeight="1"/>
    <row r="213331" ht="15" customHeight="1"/>
    <row r="213332" ht="16" customHeight="1"/>
    <row r="213541" ht="15" customHeight="1"/>
    <row r="213542" ht="16" customHeight="1"/>
    <row r="213751" ht="15" customHeight="1"/>
    <row r="213752" ht="16" customHeight="1"/>
    <row r="213961" ht="15" customHeight="1"/>
    <row r="213962" ht="16" customHeight="1"/>
    <row r="214171" ht="15" customHeight="1"/>
    <row r="214172" ht="16" customHeight="1"/>
    <row r="214381" ht="15" customHeight="1"/>
    <row r="214382" ht="16" customHeight="1"/>
    <row r="214591" ht="15" customHeight="1"/>
    <row r="214592" ht="16" customHeight="1"/>
    <row r="214801" ht="15" customHeight="1"/>
    <row r="214802" ht="16" customHeight="1"/>
    <row r="215011" ht="15" customHeight="1"/>
    <row r="215012" ht="16" customHeight="1"/>
    <row r="215221" ht="15" customHeight="1"/>
    <row r="215222" ht="16" customHeight="1"/>
    <row r="215431" ht="15" customHeight="1"/>
    <row r="215432" ht="16" customHeight="1"/>
    <row r="215641" ht="15" customHeight="1"/>
    <row r="215642" ht="16" customHeight="1"/>
    <row r="215851" ht="15" customHeight="1"/>
    <row r="215852" ht="16" customHeight="1"/>
    <row r="216061" ht="15" customHeight="1"/>
    <row r="216062" ht="16" customHeight="1"/>
    <row r="216271" ht="15" customHeight="1"/>
    <row r="216272" ht="16" customHeight="1"/>
    <row r="216481" ht="15" customHeight="1"/>
    <row r="216482" ht="16" customHeight="1"/>
    <row r="216691" ht="15" customHeight="1"/>
    <row r="216692" ht="16" customHeight="1"/>
    <row r="216901" ht="15" customHeight="1"/>
    <row r="216902" ht="16" customHeight="1"/>
    <row r="217111" ht="15" customHeight="1"/>
    <row r="217112" ht="16" customHeight="1"/>
    <row r="217321" ht="15" customHeight="1"/>
    <row r="217322" ht="16" customHeight="1"/>
    <row r="217531" ht="15" customHeight="1"/>
    <row r="217532" ht="16" customHeight="1"/>
    <row r="217741" ht="15" customHeight="1"/>
    <row r="217742" ht="16" customHeight="1"/>
    <row r="217951" ht="15" customHeight="1"/>
    <row r="217952" ht="16" customHeight="1"/>
    <row r="218161" ht="15" customHeight="1"/>
    <row r="218162" ht="16" customHeight="1"/>
    <row r="218371" ht="15" customHeight="1"/>
    <row r="218372" ht="16" customHeight="1"/>
    <row r="218581" ht="15" customHeight="1"/>
    <row r="218582" ht="16" customHeight="1"/>
    <row r="218791" ht="15" customHeight="1"/>
    <row r="218792" ht="16" customHeight="1"/>
    <row r="219001" ht="15" customHeight="1"/>
    <row r="219002" ht="16" customHeight="1"/>
    <row r="219211" ht="15" customHeight="1"/>
    <row r="219212" ht="16" customHeight="1"/>
    <row r="219421" ht="15" customHeight="1"/>
    <row r="219422" ht="16" customHeight="1"/>
    <row r="219631" ht="15" customHeight="1"/>
    <row r="219632" ht="16" customHeight="1"/>
    <row r="219841" ht="15" customHeight="1"/>
    <row r="219842" ht="16" customHeight="1"/>
    <row r="220051" ht="15" customHeight="1"/>
    <row r="220052" ht="16" customHeight="1"/>
    <row r="220261" ht="15" customHeight="1"/>
    <row r="220262" ht="16" customHeight="1"/>
    <row r="220471" ht="15" customHeight="1"/>
    <row r="220472" ht="16" customHeight="1"/>
    <row r="220681" ht="15" customHeight="1"/>
    <row r="220682" ht="16" customHeight="1"/>
    <row r="220891" ht="15" customHeight="1"/>
    <row r="220892" ht="16" customHeight="1"/>
    <row r="221101" ht="15" customHeight="1"/>
    <row r="221102" ht="16" customHeight="1"/>
    <row r="221311" ht="15" customHeight="1"/>
    <row r="221312" ht="16" customHeight="1"/>
    <row r="221521" ht="15" customHeight="1"/>
    <row r="221522" ht="16" customHeight="1"/>
    <row r="221731" ht="15" customHeight="1"/>
    <row r="221732" ht="16" customHeight="1"/>
    <row r="221941" ht="15" customHeight="1"/>
    <row r="221942" ht="16" customHeight="1"/>
    <row r="222151" ht="15" customHeight="1"/>
    <row r="222152" ht="16" customHeight="1"/>
    <row r="222361" ht="15" customHeight="1"/>
    <row r="222362" ht="16" customHeight="1"/>
    <row r="222571" ht="15" customHeight="1"/>
    <row r="222572" ht="16" customHeight="1"/>
    <row r="222781" ht="15" customHeight="1"/>
    <row r="222782" ht="16" customHeight="1"/>
    <row r="222991" ht="15" customHeight="1"/>
    <row r="222992" ht="16" customHeight="1"/>
    <row r="223201" ht="15" customHeight="1"/>
    <row r="223202" ht="16" customHeight="1"/>
    <row r="223411" ht="15" customHeight="1"/>
    <row r="223412" ht="16" customHeight="1"/>
    <row r="223621" ht="15" customHeight="1"/>
    <row r="223622" ht="16" customHeight="1"/>
    <row r="223831" ht="15" customHeight="1"/>
    <row r="223832" ht="16" customHeight="1"/>
    <row r="224041" ht="15" customHeight="1"/>
    <row r="224042" ht="16" customHeight="1"/>
    <row r="224251" ht="15" customHeight="1"/>
    <row r="224252" ht="16" customHeight="1"/>
    <row r="224461" ht="15" customHeight="1"/>
    <row r="224462" ht="16" customHeight="1"/>
    <row r="224671" ht="15" customHeight="1"/>
    <row r="224672" ht="16" customHeight="1"/>
    <row r="224881" ht="15" customHeight="1"/>
    <row r="224882" ht="16" customHeight="1"/>
    <row r="225091" ht="15" customHeight="1"/>
    <row r="225092" ht="16" customHeight="1"/>
    <row r="225301" ht="15" customHeight="1"/>
    <row r="225302" ht="16" customHeight="1"/>
    <row r="225511" ht="15" customHeight="1"/>
    <row r="225512" ht="16" customHeight="1"/>
    <row r="225721" ht="15" customHeight="1"/>
    <row r="225722" ht="16" customHeight="1"/>
    <row r="225931" ht="15" customHeight="1"/>
    <row r="225932" ht="16" customHeight="1"/>
    <row r="226141" ht="15" customHeight="1"/>
    <row r="226142" ht="16" customHeight="1"/>
    <row r="226351" ht="15" customHeight="1"/>
    <row r="226352" ht="16" customHeight="1"/>
    <row r="226561" ht="15" customHeight="1"/>
    <row r="226562" ht="16" customHeight="1"/>
    <row r="226771" ht="15" customHeight="1"/>
    <row r="226772" ht="16" customHeight="1"/>
    <row r="226981" ht="15" customHeight="1"/>
    <row r="226982" ht="16" customHeight="1"/>
    <row r="227191" ht="15" customHeight="1"/>
    <row r="227192" ht="16" customHeight="1"/>
    <row r="227401" ht="15" customHeight="1"/>
    <row r="227402" ht="16" customHeight="1"/>
    <row r="227611" ht="15" customHeight="1"/>
    <row r="227612" ht="16" customHeight="1"/>
    <row r="227821" ht="15" customHeight="1"/>
    <row r="227822" ht="16" customHeight="1"/>
    <row r="228031" ht="15" customHeight="1"/>
    <row r="228032" ht="16" customHeight="1"/>
    <row r="228241" ht="15" customHeight="1"/>
    <row r="228242" ht="16" customHeight="1"/>
    <row r="228451" ht="15" customHeight="1"/>
    <row r="228452" ht="16" customHeight="1"/>
    <row r="228661" ht="15" customHeight="1"/>
    <row r="228662" ht="16" customHeight="1"/>
    <row r="228871" ht="15" customHeight="1"/>
    <row r="228872" ht="16" customHeight="1"/>
    <row r="229081" ht="15" customHeight="1"/>
    <row r="229082" ht="16" customHeight="1"/>
    <row r="229291" ht="15" customHeight="1"/>
    <row r="229292" ht="16" customHeight="1"/>
    <row r="229501" ht="15" customHeight="1"/>
    <row r="229502" ht="16" customHeight="1"/>
    <row r="229711" ht="15" customHeight="1"/>
    <row r="229712" ht="16" customHeight="1"/>
    <row r="229921" ht="15" customHeight="1"/>
    <row r="229922" ht="16" customHeight="1"/>
    <row r="230131" ht="15" customHeight="1"/>
    <row r="230132" ht="16" customHeight="1"/>
    <row r="230341" ht="15" customHeight="1"/>
    <row r="230342" ht="16" customHeight="1"/>
    <row r="230551" ht="15" customHeight="1"/>
    <row r="230552" ht="16" customHeight="1"/>
    <row r="230761" ht="15" customHeight="1"/>
    <row r="230762" ht="16" customHeight="1"/>
    <row r="230971" ht="15" customHeight="1"/>
    <row r="230972" ht="16" customHeight="1"/>
    <row r="231181" ht="15" customHeight="1"/>
    <row r="231182" ht="16" customHeight="1"/>
    <row r="231391" ht="15" customHeight="1"/>
    <row r="231392" ht="16" customHeight="1"/>
    <row r="231601" ht="15" customHeight="1"/>
    <row r="231602" ht="16" customHeight="1"/>
    <row r="231811" ht="15" customHeight="1"/>
    <row r="231812" ht="16" customHeight="1"/>
    <row r="232021" ht="15" customHeight="1"/>
    <row r="232022" ht="16" customHeight="1"/>
    <row r="232231" ht="15" customHeight="1"/>
    <row r="232232" ht="16" customHeight="1"/>
    <row r="232441" ht="15" customHeight="1"/>
    <row r="232442" ht="16" customHeight="1"/>
    <row r="232651" ht="15" customHeight="1"/>
    <row r="232652" ht="16" customHeight="1"/>
    <row r="232861" ht="15" customHeight="1"/>
    <row r="232862" ht="16" customHeight="1"/>
    <row r="233071" ht="15" customHeight="1"/>
    <row r="233072" ht="16" customHeight="1"/>
    <row r="233281" ht="15" customHeight="1"/>
    <row r="233282" ht="16" customHeight="1"/>
    <row r="233491" ht="15" customHeight="1"/>
    <row r="233492" ht="16" customHeight="1"/>
    <row r="233701" ht="15" customHeight="1"/>
    <row r="233702" ht="16" customHeight="1"/>
    <row r="233911" ht="15" customHeight="1"/>
    <row r="233912" ht="16" customHeight="1"/>
    <row r="234121" ht="15" customHeight="1"/>
    <row r="234122" ht="16" customHeight="1"/>
    <row r="234331" ht="15" customHeight="1"/>
    <row r="234332" ht="16" customHeight="1"/>
    <row r="234541" ht="15" customHeight="1"/>
    <row r="234542" ht="16" customHeight="1"/>
    <row r="234751" ht="15" customHeight="1"/>
    <row r="234752" ht="16" customHeight="1"/>
    <row r="234961" ht="15" customHeight="1"/>
    <row r="234962" ht="16" customHeight="1"/>
    <row r="235171" ht="15" customHeight="1"/>
    <row r="235172" ht="16" customHeight="1"/>
    <row r="235381" ht="15" customHeight="1"/>
    <row r="235382" ht="16" customHeight="1"/>
    <row r="235591" ht="15" customHeight="1"/>
    <row r="235592" ht="16" customHeight="1"/>
    <row r="235801" ht="15" customHeight="1"/>
    <row r="235802" ht="16" customHeight="1"/>
    <row r="236011" ht="15" customHeight="1"/>
    <row r="236012" ht="16" customHeight="1"/>
    <row r="236221" ht="15" customHeight="1"/>
    <row r="236222" ht="16" customHeight="1"/>
    <row r="236431" ht="15" customHeight="1"/>
    <row r="236432" ht="16" customHeight="1"/>
    <row r="236641" ht="15" customHeight="1"/>
    <row r="236642" ht="16" customHeight="1"/>
    <row r="236851" ht="15" customHeight="1"/>
    <row r="236852" ht="16" customHeight="1"/>
    <row r="237061" ht="15" customHeight="1"/>
    <row r="237062" ht="16" customHeight="1"/>
    <row r="237271" ht="15" customHeight="1"/>
    <row r="237272" ht="16" customHeight="1"/>
    <row r="237481" ht="15" customHeight="1"/>
    <row r="237482" ht="16" customHeight="1"/>
    <row r="237691" ht="15" customHeight="1"/>
    <row r="237692" ht="16" customHeight="1"/>
    <row r="237901" ht="15" customHeight="1"/>
    <row r="237902" ht="16" customHeight="1"/>
    <row r="238111" ht="15" customHeight="1"/>
    <row r="238112" ht="16" customHeight="1"/>
    <row r="238321" ht="15" customHeight="1"/>
    <row r="238322" ht="16" customHeight="1"/>
    <row r="238531" ht="15" customHeight="1"/>
    <row r="238532" ht="16" customHeight="1"/>
    <row r="238741" ht="15" customHeight="1"/>
    <row r="238742" ht="16" customHeight="1"/>
    <row r="238951" ht="15" customHeight="1"/>
    <row r="238952" ht="16" customHeight="1"/>
    <row r="239161" ht="15" customHeight="1"/>
    <row r="239162" ht="16" customHeight="1"/>
    <row r="239371" ht="15" customHeight="1"/>
    <row r="239372" ht="16" customHeight="1"/>
    <row r="239581" ht="15" customHeight="1"/>
    <row r="239582" ht="16" customHeight="1"/>
    <row r="239791" ht="15" customHeight="1"/>
    <row r="239792" ht="16" customHeight="1"/>
    <row r="240001" ht="15" customHeight="1"/>
    <row r="240002" ht="16" customHeight="1"/>
    <row r="240211" ht="15" customHeight="1"/>
    <row r="240212" ht="16" customHeight="1"/>
    <row r="240421" ht="15" customHeight="1"/>
    <row r="240422" ht="16" customHeight="1"/>
    <row r="240631" ht="15" customHeight="1"/>
    <row r="240632" ht="16" customHeight="1"/>
    <row r="240841" ht="15" customHeight="1"/>
    <row r="240842" ht="16" customHeight="1"/>
    <row r="241051" ht="15" customHeight="1"/>
    <row r="241052" ht="16" customHeight="1"/>
    <row r="241261" ht="15" customHeight="1"/>
    <row r="241262" ht="16" customHeight="1"/>
    <row r="241471" ht="15" customHeight="1"/>
    <row r="241472" ht="16" customHeight="1"/>
    <row r="241681" ht="15" customHeight="1"/>
    <row r="241682" ht="16" customHeight="1"/>
    <row r="241891" ht="15" customHeight="1"/>
    <row r="241892" ht="16" customHeight="1"/>
    <row r="242101" ht="15" customHeight="1"/>
    <row r="242102" ht="16" customHeight="1"/>
    <row r="242311" ht="15" customHeight="1"/>
    <row r="242312" ht="16" customHeight="1"/>
    <row r="242521" ht="15" customHeight="1"/>
    <row r="242522" ht="16" customHeight="1"/>
    <row r="242731" ht="15" customHeight="1"/>
    <row r="242732" ht="16" customHeight="1"/>
    <row r="242941" ht="15" customHeight="1"/>
    <row r="242942" ht="16" customHeight="1"/>
    <row r="243151" ht="15" customHeight="1"/>
    <row r="243152" ht="16" customHeight="1"/>
    <row r="243361" ht="15" customHeight="1"/>
    <row r="243362" ht="16" customHeight="1"/>
    <row r="243571" ht="15" customHeight="1"/>
    <row r="243572" ht="16" customHeight="1"/>
    <row r="243781" ht="15" customHeight="1"/>
    <row r="243782" ht="16" customHeight="1"/>
    <row r="243991" ht="15" customHeight="1"/>
    <row r="243992" ht="16" customHeight="1"/>
    <row r="244201" ht="15" customHeight="1"/>
    <row r="244202" ht="16" customHeight="1"/>
    <row r="244411" ht="15" customHeight="1"/>
    <row r="244412" ht="16" customHeight="1"/>
    <row r="244621" ht="15" customHeight="1"/>
    <row r="244622" ht="16" customHeight="1"/>
    <row r="244831" ht="15" customHeight="1"/>
    <row r="244832" ht="16" customHeight="1"/>
    <row r="245041" ht="15" customHeight="1"/>
    <row r="245042" ht="16" customHeight="1"/>
    <row r="245251" ht="15" customHeight="1"/>
    <row r="245252" ht="16" customHeight="1"/>
    <row r="245461" ht="15" customHeight="1"/>
    <row r="245462" ht="16" customHeight="1"/>
    <row r="245671" ht="15" customHeight="1"/>
    <row r="245672" ht="16" customHeight="1"/>
    <row r="245881" ht="15" customHeight="1"/>
    <row r="245882" ht="16" customHeight="1"/>
    <row r="246091" ht="15" customHeight="1"/>
    <row r="246092" ht="16" customHeight="1"/>
    <row r="246301" ht="15" customHeight="1"/>
    <row r="246302" ht="16" customHeight="1"/>
    <row r="246511" ht="15" customHeight="1"/>
    <row r="246512" ht="16" customHeight="1"/>
    <row r="246721" ht="15" customHeight="1"/>
    <row r="246722" ht="16" customHeight="1"/>
    <row r="246931" ht="15" customHeight="1"/>
    <row r="246932" ht="16" customHeight="1"/>
    <row r="247141" ht="15" customHeight="1"/>
    <row r="247142" ht="16" customHeight="1"/>
    <row r="247351" ht="15" customHeight="1"/>
    <row r="247352" ht="16" customHeight="1"/>
    <row r="247561" ht="15" customHeight="1"/>
    <row r="247562" ht="16" customHeight="1"/>
    <row r="247771" ht="15" customHeight="1"/>
    <row r="247772" ht="16" customHeight="1"/>
    <row r="247981" ht="15" customHeight="1"/>
    <row r="247982" ht="16" customHeight="1"/>
    <row r="248191" ht="15" customHeight="1"/>
    <row r="248192" ht="16" customHeight="1"/>
    <row r="248401" ht="15" customHeight="1"/>
    <row r="248402" ht="16" customHeight="1"/>
    <row r="248611" ht="15" customHeight="1"/>
    <row r="248612" ht="16" customHeight="1"/>
    <row r="248821" ht="15" customHeight="1"/>
    <row r="248822" ht="16" customHeight="1"/>
    <row r="249031" ht="15" customHeight="1"/>
    <row r="249032" ht="16" customHeight="1"/>
    <row r="249241" ht="15" customHeight="1"/>
    <row r="249242" ht="16" customHeight="1"/>
    <row r="249451" ht="15" customHeight="1"/>
    <row r="249452" ht="16" customHeight="1"/>
    <row r="249661" ht="15" customHeight="1"/>
    <row r="249662" ht="16" customHeight="1"/>
    <row r="249871" ht="15" customHeight="1"/>
    <row r="249872" ht="16" customHeight="1"/>
    <row r="250081" ht="15" customHeight="1"/>
    <row r="250082" ht="16" customHeight="1"/>
    <row r="250291" ht="15" customHeight="1"/>
    <row r="250292" ht="16" customHeight="1"/>
    <row r="250501" ht="15" customHeight="1"/>
    <row r="250502" ht="16" customHeight="1"/>
    <row r="250711" ht="15" customHeight="1"/>
    <row r="250712" ht="16" customHeight="1"/>
    <row r="250921" ht="15" customHeight="1"/>
    <row r="250922" ht="16" customHeight="1"/>
    <row r="251131" ht="15" customHeight="1"/>
    <row r="251132" ht="16" customHeight="1"/>
    <row r="251341" ht="15" customHeight="1"/>
    <row r="251342" ht="16" customHeight="1"/>
    <row r="251551" ht="15" customHeight="1"/>
    <row r="251552" ht="16" customHeight="1"/>
    <row r="251761" ht="15" customHeight="1"/>
    <row r="251762" ht="16" customHeight="1"/>
    <row r="251971" ht="15" customHeight="1"/>
    <row r="251972" ht="16" customHeight="1"/>
    <row r="252181" ht="15" customHeight="1"/>
    <row r="252182" ht="16" customHeight="1"/>
    <row r="252391" ht="15" customHeight="1"/>
    <row r="252392" ht="16" customHeight="1"/>
    <row r="252601" ht="15" customHeight="1"/>
    <row r="252602" ht="16" customHeight="1"/>
    <row r="252811" ht="15" customHeight="1"/>
    <row r="252812" ht="16" customHeight="1"/>
    <row r="253021" ht="15" customHeight="1"/>
    <row r="253022" ht="16" customHeight="1"/>
    <row r="253231" ht="15" customHeight="1"/>
    <row r="253232" ht="16" customHeight="1"/>
    <row r="253441" ht="15" customHeight="1"/>
    <row r="253442" ht="16" customHeight="1"/>
    <row r="253651" ht="15" customHeight="1"/>
    <row r="253652" ht="16" customHeight="1"/>
    <row r="253861" ht="15" customHeight="1"/>
    <row r="253862" ht="16" customHeight="1"/>
    <row r="254071" ht="15" customHeight="1"/>
    <row r="254072" ht="16" customHeight="1"/>
    <row r="254281" ht="15" customHeight="1"/>
    <row r="254282" ht="16" customHeight="1"/>
    <row r="254491" ht="15" customHeight="1"/>
    <row r="254492" ht="16" customHeight="1"/>
    <row r="254701" ht="15" customHeight="1"/>
    <row r="254702" ht="16" customHeight="1"/>
    <row r="254911" ht="15" customHeight="1"/>
    <row r="254912" ht="16" customHeight="1"/>
    <row r="255121" ht="15" customHeight="1"/>
    <row r="255122" ht="16" customHeight="1"/>
    <row r="255331" ht="15" customHeight="1"/>
    <row r="255332" ht="16" customHeight="1"/>
    <row r="255541" ht="15" customHeight="1"/>
    <row r="255542" ht="16" customHeight="1"/>
    <row r="255751" ht="15" customHeight="1"/>
    <row r="255752" ht="16" customHeight="1"/>
    <row r="255961" ht="15" customHeight="1"/>
    <row r="255962" ht="16" customHeight="1"/>
    <row r="256171" ht="15" customHeight="1"/>
    <row r="256172" ht="16" customHeight="1"/>
    <row r="256381" ht="15" customHeight="1"/>
    <row r="256382" ht="16" customHeight="1"/>
    <row r="256591" ht="15" customHeight="1"/>
    <row r="256592" ht="16" customHeight="1"/>
    <row r="256801" ht="15" customHeight="1"/>
    <row r="256802" ht="16" customHeight="1"/>
    <row r="257011" ht="15" customHeight="1"/>
    <row r="257012" ht="16" customHeight="1"/>
    <row r="257221" ht="15" customHeight="1"/>
    <row r="257222" ht="16" customHeight="1"/>
    <row r="257431" ht="15" customHeight="1"/>
    <row r="257432" ht="16" customHeight="1"/>
    <row r="257641" ht="15" customHeight="1"/>
    <row r="257642" ht="16" customHeight="1"/>
    <row r="257851" ht="15" customHeight="1"/>
    <row r="257852" ht="16" customHeight="1"/>
    <row r="258061" ht="15" customHeight="1"/>
    <row r="258062" ht="16" customHeight="1"/>
    <row r="258271" ht="15" customHeight="1"/>
    <row r="258272" ht="16" customHeight="1"/>
    <row r="258481" ht="15" customHeight="1"/>
    <row r="258482" ht="16" customHeight="1"/>
    <row r="258691" ht="15" customHeight="1"/>
    <row r="258692" ht="16" customHeight="1"/>
    <row r="258901" ht="15" customHeight="1"/>
    <row r="258902" ht="16" customHeight="1"/>
    <row r="259111" ht="15" customHeight="1"/>
    <row r="259112" ht="16" customHeight="1"/>
    <row r="259321" ht="15" customHeight="1"/>
    <row r="259322" ht="16" customHeight="1"/>
    <row r="259531" ht="15" customHeight="1"/>
    <row r="259532" ht="16" customHeight="1"/>
    <row r="259741" ht="15" customHeight="1"/>
    <row r="259742" ht="16" customHeight="1"/>
    <row r="259951" ht="15" customHeight="1"/>
    <row r="259952" ht="16" customHeight="1"/>
    <row r="260161" ht="15" customHeight="1"/>
    <row r="260162" ht="16" customHeight="1"/>
    <row r="260371" ht="15" customHeight="1"/>
    <row r="260372" ht="16" customHeight="1"/>
    <row r="260581" ht="15" customHeight="1"/>
    <row r="260582" ht="16" customHeight="1"/>
    <row r="260791" ht="15" customHeight="1"/>
    <row r="260792" ht="16" customHeight="1"/>
    <row r="261001" ht="15" customHeight="1"/>
    <row r="261002" ht="16" customHeight="1"/>
    <row r="261211" ht="15" customHeight="1"/>
    <row r="261212" ht="16" customHeight="1"/>
    <row r="261421" ht="15" customHeight="1"/>
    <row r="261422" ht="16" customHeight="1"/>
    <row r="261631" ht="15" customHeight="1"/>
    <row r="261632" ht="16" customHeight="1"/>
    <row r="261841" ht="15" customHeight="1"/>
    <row r="261842" ht="16" customHeight="1"/>
    <row r="262051" ht="15" customHeight="1"/>
    <row r="262052" ht="16" customHeight="1"/>
    <row r="262261" ht="15" customHeight="1"/>
    <row r="262262" ht="16" customHeight="1"/>
    <row r="262471" ht="15" customHeight="1"/>
    <row r="262472" ht="16" customHeight="1"/>
    <row r="262681" ht="15" customHeight="1"/>
    <row r="262682" ht="16" customHeight="1"/>
    <row r="262891" ht="15" customHeight="1"/>
    <row r="262892" ht="16" customHeight="1"/>
    <row r="263101" ht="15" customHeight="1"/>
    <row r="263102" ht="16" customHeight="1"/>
    <row r="263311" ht="15" customHeight="1"/>
    <row r="263312" ht="16" customHeight="1"/>
    <row r="263521" ht="15" customHeight="1"/>
    <row r="263522" ht="16" customHeight="1"/>
    <row r="263731" ht="15" customHeight="1"/>
    <row r="263732" ht="16" customHeight="1"/>
    <row r="263941" ht="15" customHeight="1"/>
    <row r="263942" ht="16" customHeight="1"/>
    <row r="264151" ht="15" customHeight="1"/>
    <row r="264152" ht="16" customHeight="1"/>
    <row r="264361" ht="15" customHeight="1"/>
    <row r="264362" ht="16" customHeight="1"/>
    <row r="264571" ht="15" customHeight="1"/>
    <row r="264572" ht="16" customHeight="1"/>
    <row r="264781" ht="15" customHeight="1"/>
    <row r="264782" ht="16" customHeight="1"/>
    <row r="264991" ht="15" customHeight="1"/>
    <row r="264992" ht="16" customHeight="1"/>
    <row r="265201" ht="15" customHeight="1"/>
    <row r="265202" ht="16" customHeight="1"/>
    <row r="265411" ht="15" customHeight="1"/>
    <row r="265412" ht="16" customHeight="1"/>
    <row r="265621" ht="15" customHeight="1"/>
    <row r="265622" ht="16" customHeight="1"/>
    <row r="265831" ht="15" customHeight="1"/>
    <row r="265832" ht="16" customHeight="1"/>
    <row r="266041" ht="15" customHeight="1"/>
    <row r="266042" ht="16" customHeight="1"/>
    <row r="266251" ht="15" customHeight="1"/>
    <row r="266252" ht="16" customHeight="1"/>
    <row r="266461" ht="15" customHeight="1"/>
    <row r="266462" ht="16" customHeight="1"/>
    <row r="266671" ht="15" customHeight="1"/>
    <row r="266672" ht="16" customHeight="1"/>
    <row r="266881" ht="15" customHeight="1"/>
    <row r="266882" ht="16" customHeight="1"/>
    <row r="267091" ht="15" customHeight="1"/>
    <row r="267092" ht="16" customHeight="1"/>
    <row r="267301" ht="15" customHeight="1"/>
    <row r="267302" ht="16" customHeight="1"/>
    <row r="267511" ht="15" customHeight="1"/>
    <row r="267512" ht="16" customHeight="1"/>
    <row r="267721" ht="15" customHeight="1"/>
    <row r="267722" ht="16" customHeight="1"/>
    <row r="267931" ht="15" customHeight="1"/>
    <row r="267932" ht="16" customHeight="1"/>
    <row r="268141" ht="15" customHeight="1"/>
    <row r="268142" ht="16" customHeight="1"/>
    <row r="268351" ht="15" customHeight="1"/>
    <row r="268352" ht="16" customHeight="1"/>
    <row r="268561" ht="15" customHeight="1"/>
    <row r="268562" ht="16" customHeight="1"/>
    <row r="268771" ht="15" customHeight="1"/>
    <row r="268772" ht="16" customHeight="1"/>
    <row r="268981" ht="15" customHeight="1"/>
    <row r="268982" ht="16" customHeight="1"/>
    <row r="269191" ht="15" customHeight="1"/>
    <row r="269192" ht="16" customHeight="1"/>
    <row r="269401" ht="15" customHeight="1"/>
    <row r="269402" ht="16" customHeight="1"/>
    <row r="269611" ht="15" customHeight="1"/>
    <row r="269612" ht="16" customHeight="1"/>
    <row r="269821" ht="15" customHeight="1"/>
    <row r="269822" ht="16" customHeight="1"/>
    <row r="270031" ht="15" customHeight="1"/>
    <row r="270032" ht="16" customHeight="1"/>
    <row r="270241" ht="15" customHeight="1"/>
    <row r="270242" ht="16" customHeight="1"/>
    <row r="270451" ht="15" customHeight="1"/>
    <row r="270452" ht="16" customHeight="1"/>
    <row r="270661" ht="15" customHeight="1"/>
    <row r="270662" ht="16" customHeight="1"/>
    <row r="270871" ht="15" customHeight="1"/>
    <row r="270872" ht="16" customHeight="1"/>
    <row r="271081" ht="15" customHeight="1"/>
    <row r="271082" ht="16" customHeight="1"/>
    <row r="271291" ht="15" customHeight="1"/>
    <row r="271292" ht="16" customHeight="1"/>
    <row r="271501" ht="15" customHeight="1"/>
    <row r="271502" ht="16" customHeight="1"/>
    <row r="271711" ht="15" customHeight="1"/>
    <row r="271712" ht="16" customHeight="1"/>
    <row r="271921" ht="15" customHeight="1"/>
    <row r="271922" ht="16" customHeight="1"/>
    <row r="272131" ht="15" customHeight="1"/>
    <row r="272132" ht="16" customHeight="1"/>
    <row r="272341" ht="15" customHeight="1"/>
    <row r="272342" ht="16" customHeight="1"/>
    <row r="272551" ht="15" customHeight="1"/>
    <row r="272552" ht="16" customHeight="1"/>
    <row r="272761" ht="15" customHeight="1"/>
    <row r="272762" ht="16" customHeight="1"/>
    <row r="272971" ht="15" customHeight="1"/>
    <row r="272972" ht="16" customHeight="1"/>
    <row r="273181" ht="15" customHeight="1"/>
    <row r="273182" ht="16" customHeight="1"/>
    <row r="273391" ht="15" customHeight="1"/>
    <row r="273392" ht="16" customHeight="1"/>
    <row r="273601" ht="15" customHeight="1"/>
    <row r="273602" ht="16" customHeight="1"/>
    <row r="273811" ht="15" customHeight="1"/>
    <row r="273812" ht="16" customHeight="1"/>
    <row r="274021" ht="15" customHeight="1"/>
    <row r="274022" ht="16" customHeight="1"/>
    <row r="274231" ht="15" customHeight="1"/>
    <row r="274232" ht="16" customHeight="1"/>
    <row r="274441" ht="15" customHeight="1"/>
    <row r="274442" ht="16" customHeight="1"/>
    <row r="274651" ht="15" customHeight="1"/>
    <row r="274652" ht="16" customHeight="1"/>
    <row r="274861" ht="15" customHeight="1"/>
    <row r="274862" ht="16" customHeight="1"/>
    <row r="275071" ht="15" customHeight="1"/>
    <row r="275072" ht="16" customHeight="1"/>
    <row r="275281" ht="15" customHeight="1"/>
    <row r="275282" ht="16" customHeight="1"/>
    <row r="275491" ht="15" customHeight="1"/>
    <row r="275492" ht="16" customHeight="1"/>
    <row r="275701" ht="15" customHeight="1"/>
    <row r="275702" ht="16" customHeight="1"/>
    <row r="275911" ht="15" customHeight="1"/>
    <row r="275912" ht="16" customHeight="1"/>
    <row r="276121" ht="15" customHeight="1"/>
    <row r="276122" ht="16" customHeight="1"/>
    <row r="276331" ht="15" customHeight="1"/>
    <row r="276332" ht="16" customHeight="1"/>
    <row r="276541" ht="15" customHeight="1"/>
    <row r="276542" ht="16" customHeight="1"/>
    <row r="276751" ht="15" customHeight="1"/>
    <row r="276752" ht="16" customHeight="1"/>
    <row r="276961" ht="15" customHeight="1"/>
    <row r="276962" ht="16" customHeight="1"/>
    <row r="277171" ht="15" customHeight="1"/>
    <row r="277172" ht="16" customHeight="1"/>
    <row r="277381" ht="15" customHeight="1"/>
    <row r="277382" ht="16" customHeight="1"/>
    <row r="277591" ht="15" customHeight="1"/>
    <row r="277592" ht="16" customHeight="1"/>
    <row r="277801" ht="15" customHeight="1"/>
    <row r="277802" ht="16" customHeight="1"/>
    <row r="278011" ht="15" customHeight="1"/>
    <row r="278012" ht="16" customHeight="1"/>
    <row r="278221" ht="15" customHeight="1"/>
    <row r="278222" ht="16" customHeight="1"/>
    <row r="278431" ht="15" customHeight="1"/>
    <row r="278432" ht="16" customHeight="1"/>
    <row r="278641" ht="15" customHeight="1"/>
    <row r="278642" ht="16" customHeight="1"/>
    <row r="278851" ht="15" customHeight="1"/>
    <row r="278852" ht="16" customHeight="1"/>
    <row r="279061" ht="15" customHeight="1"/>
    <row r="279062" ht="16" customHeight="1"/>
    <row r="279271" ht="15" customHeight="1"/>
    <row r="279272" ht="16" customHeight="1"/>
    <row r="279481" ht="15" customHeight="1"/>
    <row r="279482" ht="16" customHeight="1"/>
    <row r="279691" ht="15" customHeight="1"/>
    <row r="279692" ht="16" customHeight="1"/>
    <row r="279901" ht="15" customHeight="1"/>
    <row r="279902" ht="16" customHeight="1"/>
    <row r="280111" ht="15" customHeight="1"/>
    <row r="280112" ht="16" customHeight="1"/>
    <row r="280321" ht="15" customHeight="1"/>
    <row r="280322" ht="16" customHeight="1"/>
    <row r="280531" ht="15" customHeight="1"/>
    <row r="280532" ht="16" customHeight="1"/>
    <row r="280741" ht="15" customHeight="1"/>
    <row r="280742" ht="16" customHeight="1"/>
    <row r="280951" ht="15" customHeight="1"/>
    <row r="280952" ht="16" customHeight="1"/>
    <row r="281161" ht="15" customHeight="1"/>
    <row r="281162" ht="16" customHeight="1"/>
    <row r="281371" ht="15" customHeight="1"/>
    <row r="281372" ht="16" customHeight="1"/>
    <row r="281581" ht="15" customHeight="1"/>
    <row r="281582" ht="16" customHeight="1"/>
    <row r="281791" ht="15" customHeight="1"/>
    <row r="281792" ht="16" customHeight="1"/>
    <row r="282001" ht="15" customHeight="1"/>
    <row r="282002" ht="16" customHeight="1"/>
    <row r="282211" ht="15" customHeight="1"/>
    <row r="282212" ht="16" customHeight="1"/>
    <row r="282421" ht="15" customHeight="1"/>
    <row r="282422" ht="16" customHeight="1"/>
    <row r="282631" ht="15" customHeight="1"/>
    <row r="282632" ht="16" customHeight="1"/>
    <row r="282841" ht="15" customHeight="1"/>
    <row r="282842" ht="16" customHeight="1"/>
    <row r="283051" ht="15" customHeight="1"/>
    <row r="283052" ht="16" customHeight="1"/>
    <row r="283261" ht="15" customHeight="1"/>
    <row r="283262" ht="16" customHeight="1"/>
    <row r="283471" ht="15" customHeight="1"/>
    <row r="283472" ht="16" customHeight="1"/>
    <row r="283681" ht="15" customHeight="1"/>
    <row r="283682" ht="16" customHeight="1"/>
    <row r="283891" ht="15" customHeight="1"/>
    <row r="283892" ht="16" customHeight="1"/>
    <row r="284101" ht="15" customHeight="1"/>
    <row r="284102" ht="16" customHeight="1"/>
    <row r="284311" ht="15" customHeight="1"/>
    <row r="284312" ht="16" customHeight="1"/>
    <row r="284521" ht="15" customHeight="1"/>
    <row r="284522" ht="16" customHeight="1"/>
    <row r="284731" ht="15" customHeight="1"/>
    <row r="284732" ht="16" customHeight="1"/>
    <row r="284941" ht="15" customHeight="1"/>
    <row r="284942" ht="16" customHeight="1"/>
    <row r="285151" ht="15" customHeight="1"/>
    <row r="285152" ht="16" customHeight="1"/>
    <row r="285361" ht="15" customHeight="1"/>
    <row r="285362" ht="16" customHeight="1"/>
    <row r="285571" ht="15" customHeight="1"/>
    <row r="285572" ht="16" customHeight="1"/>
    <row r="285781" ht="15" customHeight="1"/>
    <row r="285782" ht="16" customHeight="1"/>
    <row r="285991" ht="15" customHeight="1"/>
    <row r="285992" ht="16" customHeight="1"/>
    <row r="286201" ht="15" customHeight="1"/>
    <row r="286202" ht="16" customHeight="1"/>
    <row r="286411" ht="15" customHeight="1"/>
    <row r="286412" ht="16" customHeight="1"/>
    <row r="286621" ht="15" customHeight="1"/>
    <row r="286622" ht="16" customHeight="1"/>
    <row r="286831" ht="15" customHeight="1"/>
    <row r="286832" ht="16" customHeight="1"/>
    <row r="287041" ht="15" customHeight="1"/>
    <row r="287042" ht="16" customHeight="1"/>
    <row r="287251" ht="15" customHeight="1"/>
    <row r="287252" ht="16" customHeight="1"/>
    <row r="287461" ht="15" customHeight="1"/>
    <row r="287462" ht="16" customHeight="1"/>
    <row r="287671" ht="15" customHeight="1"/>
    <row r="287672" ht="16" customHeight="1"/>
    <row r="287881" ht="15" customHeight="1"/>
    <row r="287882" ht="16" customHeight="1"/>
    <row r="288091" ht="15" customHeight="1"/>
    <row r="288092" ht="16" customHeight="1"/>
    <row r="288301" ht="15" customHeight="1"/>
    <row r="288302" ht="16" customHeight="1"/>
    <row r="288511" ht="15" customHeight="1"/>
    <row r="288512" ht="16" customHeight="1"/>
    <row r="288721" ht="15" customHeight="1"/>
    <row r="288722" ht="16" customHeight="1"/>
    <row r="288931" ht="15" customHeight="1"/>
    <row r="288932" ht="16" customHeight="1"/>
    <row r="289141" ht="15" customHeight="1"/>
    <row r="289142" ht="16" customHeight="1"/>
    <row r="289351" ht="15" customHeight="1"/>
    <row r="289352" ht="16" customHeight="1"/>
    <row r="289561" ht="15" customHeight="1"/>
    <row r="289562" ht="16" customHeight="1"/>
    <row r="289771" ht="15" customHeight="1"/>
    <row r="289772" ht="16" customHeight="1"/>
    <row r="289981" ht="15" customHeight="1"/>
    <row r="289982" ht="16" customHeight="1"/>
    <row r="290191" ht="15" customHeight="1"/>
    <row r="290192" ht="16" customHeight="1"/>
    <row r="290401" ht="15" customHeight="1"/>
    <row r="290402" ht="16" customHeight="1"/>
    <row r="290611" ht="15" customHeight="1"/>
    <row r="290612" ht="16" customHeight="1"/>
    <row r="290821" ht="15" customHeight="1"/>
    <row r="290822" ht="16" customHeight="1"/>
    <row r="291031" ht="15" customHeight="1"/>
    <row r="291032" ht="16" customHeight="1"/>
    <row r="291241" ht="15" customHeight="1"/>
    <row r="291242" ht="16" customHeight="1"/>
    <row r="291451" ht="15" customHeight="1"/>
    <row r="291452" ht="16" customHeight="1"/>
    <row r="291661" ht="15" customHeight="1"/>
    <row r="291662" ht="16" customHeight="1"/>
    <row r="291871" ht="15" customHeight="1"/>
    <row r="291872" ht="16" customHeight="1"/>
    <row r="292081" ht="15" customHeight="1"/>
    <row r="292082" ht="16" customHeight="1"/>
    <row r="292291" ht="15" customHeight="1"/>
    <row r="292292" ht="16" customHeight="1"/>
    <row r="292501" ht="15" customHeight="1"/>
    <row r="292502" ht="16" customHeight="1"/>
    <row r="292711" ht="15" customHeight="1"/>
    <row r="292712" ht="16" customHeight="1"/>
    <row r="292921" ht="15" customHeight="1"/>
    <row r="292922" ht="16" customHeight="1"/>
    <row r="293131" ht="15" customHeight="1"/>
    <row r="293132" ht="16" customHeight="1"/>
    <row r="293341" ht="15" customHeight="1"/>
    <row r="293342" ht="16" customHeight="1"/>
    <row r="293551" ht="15" customHeight="1"/>
    <row r="293552" ht="16" customHeight="1"/>
    <row r="293761" ht="15" customHeight="1"/>
    <row r="293762" ht="16" customHeight="1"/>
    <row r="293971" ht="15" customHeight="1"/>
    <row r="293972" ht="16" customHeight="1"/>
    <row r="294181" ht="15" customHeight="1"/>
    <row r="294182" ht="16" customHeight="1"/>
    <row r="294391" ht="15" customHeight="1"/>
    <row r="294392" ht="16" customHeight="1"/>
    <row r="294601" ht="15" customHeight="1"/>
    <row r="294602" ht="16" customHeight="1"/>
    <row r="294811" ht="15" customHeight="1"/>
    <row r="294812" ht="16" customHeight="1"/>
    <row r="295021" ht="15" customHeight="1"/>
    <row r="295022" ht="16" customHeight="1"/>
    <row r="295231" ht="15" customHeight="1"/>
    <row r="295232" ht="16" customHeight="1"/>
    <row r="295441" ht="15" customHeight="1"/>
    <row r="295442" ht="16" customHeight="1"/>
    <row r="295651" ht="15" customHeight="1"/>
    <row r="295652" ht="16" customHeight="1"/>
    <row r="295861" ht="15" customHeight="1"/>
    <row r="295862" ht="16" customHeight="1"/>
    <row r="296071" ht="15" customHeight="1"/>
    <row r="296072" ht="16" customHeight="1"/>
    <row r="296281" ht="15" customHeight="1"/>
    <row r="296282" ht="16" customHeight="1"/>
    <row r="296491" ht="15" customHeight="1"/>
    <row r="296492" ht="16" customHeight="1"/>
    <row r="296701" ht="15" customHeight="1"/>
    <row r="296702" ht="16" customHeight="1"/>
    <row r="296911" ht="15" customHeight="1"/>
    <row r="296912" ht="16" customHeight="1"/>
    <row r="297121" ht="15" customHeight="1"/>
    <row r="297122" ht="16" customHeight="1"/>
    <row r="297331" ht="15" customHeight="1"/>
    <row r="297332" ht="16" customHeight="1"/>
    <row r="297541" ht="15" customHeight="1"/>
    <row r="297542" ht="16" customHeight="1"/>
    <row r="297751" ht="15" customHeight="1"/>
    <row r="297752" ht="16" customHeight="1"/>
    <row r="297961" ht="15" customHeight="1"/>
    <row r="297962" ht="16" customHeight="1"/>
    <row r="298171" ht="15" customHeight="1"/>
    <row r="298172" ht="16" customHeight="1"/>
    <row r="298381" ht="15" customHeight="1"/>
    <row r="298382" ht="16" customHeight="1"/>
    <row r="298591" ht="15" customHeight="1"/>
    <row r="298592" ht="16" customHeight="1"/>
    <row r="298801" ht="15" customHeight="1"/>
    <row r="298802" ht="16" customHeight="1"/>
    <row r="299011" ht="15" customHeight="1"/>
    <row r="299012" ht="16" customHeight="1"/>
    <row r="299221" ht="15" customHeight="1"/>
    <row r="299222" ht="16" customHeight="1"/>
    <row r="299431" ht="15" customHeight="1"/>
    <row r="299432" ht="16" customHeight="1"/>
    <row r="299641" ht="15" customHeight="1"/>
    <row r="299642" ht="16" customHeight="1"/>
    <row r="299851" ht="15" customHeight="1"/>
    <row r="299852" ht="16" customHeight="1"/>
    <row r="300061" ht="15" customHeight="1"/>
    <row r="300062" ht="16" customHeight="1"/>
    <row r="300271" ht="15" customHeight="1"/>
    <row r="300272" ht="16" customHeight="1"/>
    <row r="300481" ht="15" customHeight="1"/>
    <row r="300482" ht="16" customHeight="1"/>
    <row r="300691" ht="15" customHeight="1"/>
    <row r="300692" ht="16" customHeight="1"/>
    <row r="300901" ht="15" customHeight="1"/>
    <row r="300902" ht="16" customHeight="1"/>
    <row r="301111" ht="15" customHeight="1"/>
    <row r="301112" ht="16" customHeight="1"/>
    <row r="301321" ht="15" customHeight="1"/>
    <row r="301322" ht="16" customHeight="1"/>
    <row r="301531" ht="15" customHeight="1"/>
    <row r="301532" ht="16" customHeight="1"/>
    <row r="301741" ht="15" customHeight="1"/>
    <row r="301742" ht="16" customHeight="1"/>
    <row r="301951" ht="15" customHeight="1"/>
    <row r="301952" ht="16" customHeight="1"/>
    <row r="302161" ht="15" customHeight="1"/>
    <row r="302162" ht="16" customHeight="1"/>
    <row r="302371" ht="15" customHeight="1"/>
    <row r="302372" ht="16" customHeight="1"/>
    <row r="302581" ht="15" customHeight="1"/>
    <row r="302582" ht="16" customHeight="1"/>
    <row r="302791" ht="15" customHeight="1"/>
    <row r="302792" ht="16" customHeight="1"/>
    <row r="303001" ht="15" customHeight="1"/>
    <row r="303002" ht="16" customHeight="1"/>
    <row r="303211" ht="15" customHeight="1"/>
    <row r="303212" ht="16" customHeight="1"/>
    <row r="303421" ht="15" customHeight="1"/>
    <row r="303422" ht="16" customHeight="1"/>
    <row r="303631" ht="15" customHeight="1"/>
    <row r="303632" ht="16" customHeight="1"/>
    <row r="303841" ht="15" customHeight="1"/>
    <row r="303842" ht="16" customHeight="1"/>
    <row r="304051" ht="15" customHeight="1"/>
    <row r="304052" ht="16" customHeight="1"/>
    <row r="304261" ht="15" customHeight="1"/>
    <row r="304262" ht="16" customHeight="1"/>
    <row r="304471" ht="15" customHeight="1"/>
    <row r="304472" ht="16" customHeight="1"/>
    <row r="304681" ht="15" customHeight="1"/>
    <row r="304682" ht="16" customHeight="1"/>
    <row r="304891" ht="15" customHeight="1"/>
    <row r="304892" ht="16" customHeight="1"/>
    <row r="305101" ht="15" customHeight="1"/>
    <row r="305102" ht="16" customHeight="1"/>
    <row r="305311" ht="15" customHeight="1"/>
    <row r="305312" ht="16" customHeight="1"/>
    <row r="305521" ht="15" customHeight="1"/>
    <row r="305522" ht="16" customHeight="1"/>
    <row r="305731" ht="15" customHeight="1"/>
    <row r="305732" ht="16" customHeight="1"/>
    <row r="305941" ht="15" customHeight="1"/>
    <row r="305942" ht="16" customHeight="1"/>
    <row r="306151" ht="15" customHeight="1"/>
    <row r="306152" ht="16" customHeight="1"/>
    <row r="306361" ht="15" customHeight="1"/>
    <row r="306362" ht="16" customHeight="1"/>
    <row r="306571" ht="15" customHeight="1"/>
    <row r="306572" ht="16" customHeight="1"/>
    <row r="306781" ht="15" customHeight="1"/>
    <row r="306782" ht="16" customHeight="1"/>
    <row r="306991" ht="15" customHeight="1"/>
    <row r="306992" ht="16" customHeight="1"/>
    <row r="307201" ht="15" customHeight="1"/>
    <row r="307202" ht="16" customHeight="1"/>
    <row r="307411" ht="15" customHeight="1"/>
    <row r="307412" ht="16" customHeight="1"/>
    <row r="307621" ht="15" customHeight="1"/>
    <row r="307622" ht="16" customHeight="1"/>
    <row r="307831" ht="15" customHeight="1"/>
    <row r="307832" ht="16" customHeight="1"/>
    <row r="308041" ht="15" customHeight="1"/>
    <row r="308042" ht="16" customHeight="1"/>
    <row r="308251" ht="15" customHeight="1"/>
    <row r="308252" ht="16" customHeight="1"/>
    <row r="308461" ht="15" customHeight="1"/>
    <row r="308462" ht="16" customHeight="1"/>
    <row r="308671" ht="15" customHeight="1"/>
    <row r="308672" ht="16" customHeight="1"/>
    <row r="308881" ht="15" customHeight="1"/>
    <row r="308882" ht="16" customHeight="1"/>
    <row r="309091" ht="15" customHeight="1"/>
    <row r="309092" ht="16" customHeight="1"/>
    <row r="309301" ht="15" customHeight="1"/>
    <row r="309302" ht="16" customHeight="1"/>
    <row r="309511" ht="15" customHeight="1"/>
    <row r="309512" ht="16" customHeight="1"/>
    <row r="309721" ht="15" customHeight="1"/>
    <row r="309722" ht="16" customHeight="1"/>
    <row r="309931" ht="15" customHeight="1"/>
    <row r="309932" ht="16" customHeight="1"/>
    <row r="310141" ht="15" customHeight="1"/>
    <row r="310142" ht="16" customHeight="1"/>
    <row r="310351" ht="15" customHeight="1"/>
    <row r="310352" ht="16" customHeight="1"/>
    <row r="310561" ht="15" customHeight="1"/>
    <row r="310562" ht="16" customHeight="1"/>
    <row r="310771" ht="15" customHeight="1"/>
    <row r="310772" ht="16" customHeight="1"/>
    <row r="310981" ht="15" customHeight="1"/>
    <row r="310982" ht="16" customHeight="1"/>
    <row r="311191" ht="15" customHeight="1"/>
    <row r="311192" ht="16" customHeight="1"/>
    <row r="311401" ht="15" customHeight="1"/>
    <row r="311402" ht="16" customHeight="1"/>
    <row r="311611" ht="15" customHeight="1"/>
    <row r="311612" ht="16" customHeight="1"/>
    <row r="311821" ht="15" customHeight="1"/>
    <row r="311822" ht="16" customHeight="1"/>
    <row r="312031" ht="15" customHeight="1"/>
    <row r="312032" ht="16" customHeight="1"/>
    <row r="312241" ht="15" customHeight="1"/>
    <row r="312242" ht="16" customHeight="1"/>
    <row r="312451" ht="15" customHeight="1"/>
    <row r="312452" ht="16" customHeight="1"/>
    <row r="312661" ht="15" customHeight="1"/>
    <row r="312662" ht="16" customHeight="1"/>
    <row r="312871" ht="15" customHeight="1"/>
    <row r="312872" ht="16" customHeight="1"/>
    <row r="313081" ht="15" customHeight="1"/>
    <row r="313082" ht="16" customHeight="1"/>
    <row r="313291" ht="15" customHeight="1"/>
    <row r="313292" ht="16" customHeight="1"/>
    <row r="313501" ht="15" customHeight="1"/>
    <row r="313502" ht="16" customHeight="1"/>
    <row r="313711" ht="15" customHeight="1"/>
    <row r="313712" ht="16" customHeight="1"/>
    <row r="313921" ht="15" customHeight="1"/>
    <row r="313922" ht="16" customHeight="1"/>
    <row r="314131" ht="15" customHeight="1"/>
    <row r="314132" ht="16" customHeight="1"/>
    <row r="314341" ht="15" customHeight="1"/>
    <row r="314342" ht="16" customHeight="1"/>
    <row r="314551" ht="15" customHeight="1"/>
    <row r="314552" ht="16" customHeight="1"/>
    <row r="314761" ht="15" customHeight="1"/>
    <row r="314762" ht="16" customHeight="1"/>
    <row r="314971" ht="15" customHeight="1"/>
    <row r="314972" ht="16" customHeight="1"/>
    <row r="315181" ht="15" customHeight="1"/>
    <row r="315182" ht="16" customHeight="1"/>
    <row r="315391" ht="15" customHeight="1"/>
    <row r="315392" ht="16" customHeight="1"/>
    <row r="315601" ht="15" customHeight="1"/>
    <row r="315602" ht="16" customHeight="1"/>
    <row r="315811" ht="15" customHeight="1"/>
    <row r="315812" ht="16" customHeight="1"/>
    <row r="316021" ht="15" customHeight="1"/>
    <row r="316022" ht="16" customHeight="1"/>
    <row r="316231" ht="15" customHeight="1"/>
    <row r="316232" ht="16" customHeight="1"/>
    <row r="316441" ht="15" customHeight="1"/>
    <row r="316442" ht="16" customHeight="1"/>
    <row r="316651" ht="15" customHeight="1"/>
    <row r="316652" ht="16" customHeight="1"/>
    <row r="316861" ht="15" customHeight="1"/>
    <row r="316862" ht="16" customHeight="1"/>
    <row r="317071" ht="15" customHeight="1"/>
    <row r="317072" ht="16" customHeight="1"/>
    <row r="317281" ht="15" customHeight="1"/>
    <row r="317282" ht="16" customHeight="1"/>
    <row r="317491" ht="15" customHeight="1"/>
    <row r="317492" ht="16" customHeight="1"/>
    <row r="317701" ht="15" customHeight="1"/>
    <row r="317702" ht="16" customHeight="1"/>
    <row r="317911" ht="15" customHeight="1"/>
    <row r="317912" ht="16" customHeight="1"/>
    <row r="318121" ht="15" customHeight="1"/>
    <row r="318122" ht="16" customHeight="1"/>
    <row r="318331" ht="15" customHeight="1"/>
    <row r="318332" ht="16" customHeight="1"/>
    <row r="318541" ht="15" customHeight="1"/>
    <row r="318542" ht="16" customHeight="1"/>
    <row r="318751" ht="15" customHeight="1"/>
    <row r="318752" ht="16" customHeight="1"/>
    <row r="318961" ht="15" customHeight="1"/>
    <row r="318962" ht="16" customHeight="1"/>
    <row r="319171" ht="15" customHeight="1"/>
    <row r="319172" ht="16" customHeight="1"/>
    <row r="319381" ht="15" customHeight="1"/>
    <row r="319382" ht="16" customHeight="1"/>
    <row r="319591" ht="15" customHeight="1"/>
    <row r="319592" ht="16" customHeight="1"/>
    <row r="319801" ht="15" customHeight="1"/>
    <row r="319802" ht="16" customHeight="1"/>
    <row r="320011" ht="15" customHeight="1"/>
    <row r="320012" ht="16" customHeight="1"/>
    <row r="320221" ht="15" customHeight="1"/>
    <row r="320222" ht="16" customHeight="1"/>
    <row r="320431" ht="15" customHeight="1"/>
    <row r="320432" ht="16" customHeight="1"/>
    <row r="320641" ht="15" customHeight="1"/>
    <row r="320642" ht="16" customHeight="1"/>
    <row r="320851" ht="15" customHeight="1"/>
    <row r="320852" ht="16" customHeight="1"/>
    <row r="321061" ht="15" customHeight="1"/>
    <row r="321062" ht="16" customHeight="1"/>
    <row r="321271" ht="15" customHeight="1"/>
    <row r="321272" ht="16" customHeight="1"/>
    <row r="321481" ht="15" customHeight="1"/>
    <row r="321482" ht="16" customHeight="1"/>
    <row r="321691" ht="15" customHeight="1"/>
    <row r="321692" ht="16" customHeight="1"/>
    <row r="321901" ht="15" customHeight="1"/>
    <row r="321902" ht="16" customHeight="1"/>
    <row r="322111" ht="15" customHeight="1"/>
    <row r="322112" ht="16" customHeight="1"/>
    <row r="322321" ht="15" customHeight="1"/>
    <row r="322322" ht="16" customHeight="1"/>
    <row r="322531" ht="15" customHeight="1"/>
    <row r="322532" ht="16" customHeight="1"/>
    <row r="322741" ht="15" customHeight="1"/>
    <row r="322742" ht="16" customHeight="1"/>
    <row r="322951" ht="15" customHeight="1"/>
    <row r="322952" ht="16" customHeight="1"/>
    <row r="323161" ht="15" customHeight="1"/>
    <row r="323162" ht="16" customHeight="1"/>
    <row r="323371" ht="15" customHeight="1"/>
    <row r="323372" ht="16" customHeight="1"/>
    <row r="323581" ht="15" customHeight="1"/>
    <row r="323582" ht="16" customHeight="1"/>
    <row r="323791" ht="15" customHeight="1"/>
    <row r="323792" ht="16" customHeight="1"/>
    <row r="324001" ht="15" customHeight="1"/>
    <row r="324002" ht="16" customHeight="1"/>
    <row r="324211" ht="15" customHeight="1"/>
    <row r="324212" ht="16" customHeight="1"/>
    <row r="324421" ht="15" customHeight="1"/>
    <row r="324422" ht="16" customHeight="1"/>
    <row r="324631" ht="15" customHeight="1"/>
    <row r="324632" ht="16" customHeight="1"/>
    <row r="324841" ht="15" customHeight="1"/>
    <row r="324842" ht="16" customHeight="1"/>
    <row r="325051" ht="15" customHeight="1"/>
    <row r="325052" ht="16" customHeight="1"/>
    <row r="325261" ht="15" customHeight="1"/>
    <row r="325262" ht="16" customHeight="1"/>
    <row r="325471" ht="15" customHeight="1"/>
    <row r="325472" ht="16" customHeight="1"/>
    <row r="325681" ht="15" customHeight="1"/>
    <row r="325682" ht="16" customHeight="1"/>
    <row r="325891" ht="15" customHeight="1"/>
    <row r="325892" ht="16" customHeight="1"/>
    <row r="326101" ht="15" customHeight="1"/>
    <row r="326102" ht="16" customHeight="1"/>
    <row r="326311" ht="15" customHeight="1"/>
    <row r="326312" ht="16" customHeight="1"/>
    <row r="326521" ht="15" customHeight="1"/>
    <row r="326522" ht="16" customHeight="1"/>
    <row r="326731" ht="15" customHeight="1"/>
    <row r="326732" ht="16" customHeight="1"/>
    <row r="326941" ht="15" customHeight="1"/>
    <row r="326942" ht="16" customHeight="1"/>
    <row r="327151" ht="15" customHeight="1"/>
    <row r="327152" ht="16" customHeight="1"/>
    <row r="327361" ht="15" customHeight="1"/>
    <row r="327362" ht="16" customHeight="1"/>
    <row r="327571" ht="15" customHeight="1"/>
    <row r="327572" ht="16" customHeight="1"/>
    <row r="327781" ht="15" customHeight="1"/>
    <row r="327782" ht="16" customHeight="1"/>
    <row r="327991" ht="15" customHeight="1"/>
    <row r="327992" ht="16" customHeight="1"/>
    <row r="328201" ht="15" customHeight="1"/>
    <row r="328202" ht="16" customHeight="1"/>
    <row r="328411" ht="15" customHeight="1"/>
    <row r="328412" ht="16" customHeight="1"/>
    <row r="328621" ht="15" customHeight="1"/>
    <row r="328622" ht="16" customHeight="1"/>
    <row r="328831" ht="15" customHeight="1"/>
    <row r="328832" ht="16" customHeight="1"/>
    <row r="329041" ht="15" customHeight="1"/>
    <row r="329042" ht="16" customHeight="1"/>
    <row r="329251" ht="15" customHeight="1"/>
    <row r="329252" ht="16" customHeight="1"/>
    <row r="329461" ht="15" customHeight="1"/>
    <row r="329462" ht="16" customHeight="1"/>
    <row r="329671" ht="15" customHeight="1"/>
    <row r="329672" ht="16" customHeight="1"/>
    <row r="329881" ht="15" customHeight="1"/>
    <row r="329882" ht="16" customHeight="1"/>
    <row r="330091" ht="15" customHeight="1"/>
    <row r="330092" ht="16" customHeight="1"/>
    <row r="330301" ht="15" customHeight="1"/>
    <row r="330302" ht="16" customHeight="1"/>
    <row r="330511" ht="15" customHeight="1"/>
    <row r="330512" ht="16" customHeight="1"/>
    <row r="330721" ht="15" customHeight="1"/>
    <row r="330722" ht="16" customHeight="1"/>
    <row r="330931" ht="15" customHeight="1"/>
    <row r="330932" ht="16" customHeight="1"/>
    <row r="331141" ht="15" customHeight="1"/>
    <row r="331142" ht="16" customHeight="1"/>
    <row r="331351" ht="15" customHeight="1"/>
    <row r="331352" ht="16" customHeight="1"/>
    <row r="331561" ht="15" customHeight="1"/>
    <row r="331562" ht="16" customHeight="1"/>
    <row r="331771" ht="15" customHeight="1"/>
    <row r="331772" ht="16" customHeight="1"/>
    <row r="331981" ht="15" customHeight="1"/>
    <row r="331982" ht="16" customHeight="1"/>
    <row r="332191" ht="15" customHeight="1"/>
    <row r="332192" ht="16" customHeight="1"/>
    <row r="332401" ht="15" customHeight="1"/>
    <row r="332402" ht="16" customHeight="1"/>
    <row r="332611" ht="15" customHeight="1"/>
    <row r="332612" ht="16" customHeight="1"/>
    <row r="332821" ht="15" customHeight="1"/>
    <row r="332822" ht="16" customHeight="1"/>
    <row r="333031" ht="15" customHeight="1"/>
    <row r="333032" ht="16" customHeight="1"/>
    <row r="333241" ht="15" customHeight="1"/>
    <row r="333242" ht="16" customHeight="1"/>
    <row r="333451" ht="15" customHeight="1"/>
    <row r="333452" ht="16" customHeight="1"/>
    <row r="333661" ht="15" customHeight="1"/>
    <row r="333662" ht="16" customHeight="1"/>
    <row r="333871" ht="15" customHeight="1"/>
    <row r="333872" ht="16" customHeight="1"/>
    <row r="334081" ht="15" customHeight="1"/>
    <row r="334082" ht="16" customHeight="1"/>
    <row r="334291" ht="15" customHeight="1"/>
    <row r="334292" ht="16" customHeight="1"/>
    <row r="334501" ht="15" customHeight="1"/>
    <row r="334502" ht="16" customHeight="1"/>
    <row r="334711" ht="15" customHeight="1"/>
    <row r="334712" ht="16" customHeight="1"/>
    <row r="334921" ht="15" customHeight="1"/>
    <row r="334922" ht="16" customHeight="1"/>
    <row r="335131" ht="15" customHeight="1"/>
    <row r="335132" ht="16" customHeight="1"/>
    <row r="335341" ht="15" customHeight="1"/>
    <row r="335342" ht="16" customHeight="1"/>
    <row r="335551" ht="15" customHeight="1"/>
    <row r="335552" ht="16" customHeight="1"/>
    <row r="335761" ht="15" customHeight="1"/>
    <row r="335762" ht="16" customHeight="1"/>
    <row r="335971" ht="15" customHeight="1"/>
    <row r="335972" ht="16" customHeight="1"/>
    <row r="336181" ht="15" customHeight="1"/>
    <row r="336182" ht="16" customHeight="1"/>
    <row r="336391" ht="15" customHeight="1"/>
    <row r="336392" ht="16" customHeight="1"/>
    <row r="336601" ht="15" customHeight="1"/>
    <row r="336602" ht="16" customHeight="1"/>
    <row r="336811" ht="15" customHeight="1"/>
    <row r="336812" ht="16" customHeight="1"/>
    <row r="337021" ht="15" customHeight="1"/>
    <row r="337022" ht="16" customHeight="1"/>
    <row r="337231" ht="15" customHeight="1"/>
    <row r="337232" ht="16" customHeight="1"/>
    <row r="337441" ht="15" customHeight="1"/>
    <row r="337442" ht="16" customHeight="1"/>
    <row r="337651" ht="15" customHeight="1"/>
    <row r="337652" ht="16" customHeight="1"/>
    <row r="337861" ht="15" customHeight="1"/>
    <row r="337862" ht="16" customHeight="1"/>
    <row r="338071" ht="15" customHeight="1"/>
    <row r="338072" ht="16" customHeight="1"/>
    <row r="338281" ht="15" customHeight="1"/>
    <row r="338282" ht="16" customHeight="1"/>
    <row r="338491" ht="15" customHeight="1"/>
    <row r="338492" ht="16" customHeight="1"/>
    <row r="338701" ht="15" customHeight="1"/>
    <row r="338702" ht="16" customHeight="1"/>
    <row r="338911" ht="15" customHeight="1"/>
    <row r="338912" ht="16" customHeight="1"/>
    <row r="339121" ht="15" customHeight="1"/>
    <row r="339122" ht="16" customHeight="1"/>
    <row r="339331" ht="15" customHeight="1"/>
    <row r="339332" ht="16" customHeight="1"/>
    <row r="339541" ht="15" customHeight="1"/>
    <row r="339542" ht="16" customHeight="1"/>
    <row r="339751" ht="15" customHeight="1"/>
    <row r="339752" ht="16" customHeight="1"/>
    <row r="339961" ht="15" customHeight="1"/>
    <row r="339962" ht="16" customHeight="1"/>
    <row r="340171" ht="15" customHeight="1"/>
    <row r="340172" ht="16" customHeight="1"/>
    <row r="340381" ht="15" customHeight="1"/>
    <row r="340382" ht="16" customHeight="1"/>
    <row r="340591" ht="15" customHeight="1"/>
    <row r="340592" ht="16" customHeight="1"/>
    <row r="340801" ht="15" customHeight="1"/>
    <row r="340802" ht="16" customHeight="1"/>
    <row r="341011" ht="15" customHeight="1"/>
    <row r="341012" ht="16" customHeight="1"/>
    <row r="341221" ht="15" customHeight="1"/>
    <row r="341222" ht="16" customHeight="1"/>
    <row r="341431" ht="15" customHeight="1"/>
    <row r="341432" ht="16" customHeight="1"/>
    <row r="341641" ht="15" customHeight="1"/>
    <row r="341642" ht="16" customHeight="1"/>
    <row r="341851" ht="15" customHeight="1"/>
    <row r="341852" ht="16" customHeight="1"/>
    <row r="342061" ht="15" customHeight="1"/>
    <row r="342062" ht="16" customHeight="1"/>
    <row r="342271" ht="15" customHeight="1"/>
    <row r="342272" ht="16" customHeight="1"/>
    <row r="342481" ht="15" customHeight="1"/>
    <row r="342482" ht="16" customHeight="1"/>
    <row r="342691" ht="15" customHeight="1"/>
    <row r="342692" ht="16" customHeight="1"/>
    <row r="342901" ht="15" customHeight="1"/>
    <row r="342902" ht="16" customHeight="1"/>
    <row r="343111" ht="15" customHeight="1"/>
    <row r="343112" ht="16" customHeight="1"/>
    <row r="343321" ht="15" customHeight="1"/>
    <row r="343322" ht="16" customHeight="1"/>
    <row r="343531" ht="15" customHeight="1"/>
    <row r="343532" ht="16" customHeight="1"/>
    <row r="343741" ht="15" customHeight="1"/>
    <row r="343742" ht="16" customHeight="1"/>
    <row r="343951" ht="15" customHeight="1"/>
    <row r="343952" ht="16" customHeight="1"/>
    <row r="344161" ht="15" customHeight="1"/>
    <row r="344162" ht="16" customHeight="1"/>
    <row r="344371" ht="15" customHeight="1"/>
    <row r="344372" ht="16" customHeight="1"/>
    <row r="344581" ht="15" customHeight="1"/>
    <row r="344582" ht="16" customHeight="1"/>
    <row r="344791" ht="15" customHeight="1"/>
    <row r="344792" ht="16" customHeight="1"/>
    <row r="345001" ht="15" customHeight="1"/>
    <row r="345002" ht="16" customHeight="1"/>
    <row r="345211" ht="15" customHeight="1"/>
    <row r="345212" ht="16" customHeight="1"/>
    <row r="345421" ht="15" customHeight="1"/>
    <row r="345422" ht="16" customHeight="1"/>
    <row r="345631" ht="15" customHeight="1"/>
    <row r="345632" ht="16" customHeight="1"/>
    <row r="345841" ht="15" customHeight="1"/>
    <row r="345842" ht="16" customHeight="1"/>
    <row r="346051" ht="15" customHeight="1"/>
    <row r="346052" ht="16" customHeight="1"/>
    <row r="346261" ht="15" customHeight="1"/>
    <row r="346262" ht="16" customHeight="1"/>
    <row r="346471" ht="15" customHeight="1"/>
    <row r="346472" ht="16" customHeight="1"/>
    <row r="346681" ht="15" customHeight="1"/>
    <row r="346682" ht="16" customHeight="1"/>
    <row r="346891" ht="15" customHeight="1"/>
    <row r="346892" ht="16" customHeight="1"/>
    <row r="347101" ht="15" customHeight="1"/>
    <row r="347102" ht="16" customHeight="1"/>
    <row r="347311" ht="15" customHeight="1"/>
    <row r="347312" ht="16" customHeight="1"/>
    <row r="347521" ht="15" customHeight="1"/>
    <row r="347522" ht="16" customHeight="1"/>
    <row r="347731" ht="15" customHeight="1"/>
    <row r="347732" ht="16" customHeight="1"/>
    <row r="347941" ht="15" customHeight="1"/>
    <row r="347942" ht="16" customHeight="1"/>
    <row r="348151" ht="15" customHeight="1"/>
    <row r="348152" ht="16" customHeight="1"/>
    <row r="348361" ht="15" customHeight="1"/>
    <row r="348362" ht="16" customHeight="1"/>
    <row r="348571" ht="15" customHeight="1"/>
    <row r="348572" ht="16" customHeight="1"/>
    <row r="348781" ht="15" customHeight="1"/>
    <row r="348782" ht="16" customHeight="1"/>
    <row r="348991" ht="15" customHeight="1"/>
    <row r="348992" ht="16" customHeight="1"/>
    <row r="349201" ht="15" customHeight="1"/>
    <row r="349202" ht="16" customHeight="1"/>
    <row r="349411" ht="15" customHeight="1"/>
    <row r="349412" ht="16" customHeight="1"/>
    <row r="349621" ht="15" customHeight="1"/>
    <row r="349622" ht="16" customHeight="1"/>
    <row r="349831" ht="15" customHeight="1"/>
    <row r="349832" ht="16" customHeight="1"/>
    <row r="350041" ht="15" customHeight="1"/>
    <row r="350042" ht="16" customHeight="1"/>
    <row r="350251" ht="15" customHeight="1"/>
    <row r="350252" ht="16" customHeight="1"/>
    <row r="350461" ht="15" customHeight="1"/>
    <row r="350462" ht="16" customHeight="1"/>
    <row r="350671" ht="15" customHeight="1"/>
    <row r="350672" ht="16" customHeight="1"/>
    <row r="350881" ht="15" customHeight="1"/>
    <row r="350882" ht="16" customHeight="1"/>
    <row r="351091" ht="15" customHeight="1"/>
    <row r="351092" ht="16" customHeight="1"/>
    <row r="351301" ht="15" customHeight="1"/>
    <row r="351302" ht="16" customHeight="1"/>
    <row r="351511" ht="15" customHeight="1"/>
    <row r="351512" ht="16" customHeight="1"/>
    <row r="351721" ht="15" customHeight="1"/>
    <row r="351722" ht="16" customHeight="1"/>
    <row r="351931" ht="15" customHeight="1"/>
    <row r="351932" ht="16" customHeight="1"/>
    <row r="352141" ht="15" customHeight="1"/>
    <row r="352142" ht="16" customHeight="1"/>
    <row r="352351" ht="15" customHeight="1"/>
    <row r="352352" ht="16" customHeight="1"/>
    <row r="352561" ht="15" customHeight="1"/>
    <row r="352562" ht="16" customHeight="1"/>
    <row r="352771" ht="15" customHeight="1"/>
    <row r="352772" ht="16" customHeight="1"/>
    <row r="352981" ht="15" customHeight="1"/>
    <row r="352982" ht="16" customHeight="1"/>
    <row r="353191" ht="15" customHeight="1"/>
    <row r="353192" ht="16" customHeight="1"/>
    <row r="353401" ht="15" customHeight="1"/>
    <row r="353402" ht="16" customHeight="1"/>
    <row r="353611" ht="15" customHeight="1"/>
    <row r="353612" ht="16" customHeight="1"/>
    <row r="353821" ht="15" customHeight="1"/>
    <row r="353822" ht="16" customHeight="1"/>
    <row r="354031" ht="15" customHeight="1"/>
    <row r="354032" ht="16" customHeight="1"/>
    <row r="354241" ht="15" customHeight="1"/>
    <row r="354242" ht="16" customHeight="1"/>
    <row r="354451" ht="15" customHeight="1"/>
    <row r="354452" ht="16" customHeight="1"/>
    <row r="354661" ht="15" customHeight="1"/>
    <row r="354662" ht="16" customHeight="1"/>
    <row r="354871" ht="15" customHeight="1"/>
    <row r="354872" ht="16" customHeight="1"/>
    <row r="355081" ht="15" customHeight="1"/>
    <row r="355082" ht="16" customHeight="1"/>
    <row r="355291" ht="15" customHeight="1"/>
    <row r="355292" ht="16" customHeight="1"/>
    <row r="355501" ht="15" customHeight="1"/>
    <row r="355502" ht="16" customHeight="1"/>
    <row r="355711" ht="15" customHeight="1"/>
    <row r="355712" ht="16" customHeight="1"/>
    <row r="355921" ht="15" customHeight="1"/>
    <row r="355922" ht="16" customHeight="1"/>
    <row r="356131" ht="15" customHeight="1"/>
    <row r="356132" ht="16" customHeight="1"/>
    <row r="356341" ht="15" customHeight="1"/>
    <row r="356342" ht="16" customHeight="1"/>
    <row r="356551" ht="15" customHeight="1"/>
    <row r="356552" ht="16" customHeight="1"/>
    <row r="356761" ht="15" customHeight="1"/>
    <row r="356762" ht="16" customHeight="1"/>
    <row r="356971" ht="15" customHeight="1"/>
    <row r="356972" ht="16" customHeight="1"/>
    <row r="357181" ht="15" customHeight="1"/>
    <row r="357182" ht="16" customHeight="1"/>
    <row r="357391" ht="15" customHeight="1"/>
    <row r="357392" ht="16" customHeight="1"/>
    <row r="357601" ht="15" customHeight="1"/>
    <row r="357602" ht="16" customHeight="1"/>
    <row r="357811" ht="15" customHeight="1"/>
    <row r="357812" ht="16" customHeight="1"/>
    <row r="358021" ht="15" customHeight="1"/>
    <row r="358022" ht="16" customHeight="1"/>
    <row r="358231" ht="15" customHeight="1"/>
    <row r="358232" ht="16" customHeight="1"/>
    <row r="358441" ht="15" customHeight="1"/>
    <row r="358442" ht="16" customHeight="1"/>
    <row r="358651" ht="15" customHeight="1"/>
    <row r="358652" ht="16" customHeight="1"/>
    <row r="358861" ht="15" customHeight="1"/>
    <row r="358862" ht="16" customHeight="1"/>
    <row r="359071" ht="15" customHeight="1"/>
    <row r="359072" ht="16" customHeight="1"/>
    <row r="359281" ht="15" customHeight="1"/>
    <row r="359282" ht="16" customHeight="1"/>
    <row r="359491" ht="15" customHeight="1"/>
    <row r="359492" ht="16" customHeight="1"/>
    <row r="359701" ht="15" customHeight="1"/>
    <row r="359702" ht="16" customHeight="1"/>
    <row r="359911" ht="15" customHeight="1"/>
    <row r="359912" ht="16" customHeight="1"/>
    <row r="360121" ht="15" customHeight="1"/>
    <row r="360122" ht="16" customHeight="1"/>
    <row r="360331" ht="15" customHeight="1"/>
    <row r="360332" ht="16" customHeight="1"/>
    <row r="360541" ht="15" customHeight="1"/>
    <row r="360542" ht="16" customHeight="1"/>
    <row r="360751" ht="15" customHeight="1"/>
    <row r="360752" ht="16" customHeight="1"/>
    <row r="360961" ht="15" customHeight="1"/>
    <row r="360962" ht="16" customHeight="1"/>
    <row r="361171" ht="15" customHeight="1"/>
    <row r="361172" ht="16" customHeight="1"/>
    <row r="361381" ht="15" customHeight="1"/>
    <row r="361382" ht="16" customHeight="1"/>
    <row r="361591" ht="15" customHeight="1"/>
    <row r="361592" ht="16" customHeight="1"/>
    <row r="361801" ht="15" customHeight="1"/>
    <row r="361802" ht="16" customHeight="1"/>
    <row r="362011" ht="15" customHeight="1"/>
    <row r="362012" ht="16" customHeight="1"/>
    <row r="362221" ht="15" customHeight="1"/>
    <row r="362222" ht="16" customHeight="1"/>
    <row r="362431" ht="15" customHeight="1"/>
    <row r="362432" ht="16" customHeight="1"/>
    <row r="362641" ht="15" customHeight="1"/>
    <row r="362642" ht="16" customHeight="1"/>
    <row r="362851" ht="15" customHeight="1"/>
    <row r="362852" ht="16" customHeight="1"/>
    <row r="363061" ht="15" customHeight="1"/>
    <row r="363062" ht="16" customHeight="1"/>
    <row r="363271" ht="15" customHeight="1"/>
    <row r="363272" ht="16" customHeight="1"/>
    <row r="363481" ht="15" customHeight="1"/>
    <row r="363482" ht="16" customHeight="1"/>
    <row r="363691" ht="15" customHeight="1"/>
    <row r="363692" ht="16" customHeight="1"/>
    <row r="363901" ht="15" customHeight="1"/>
    <row r="363902" ht="16" customHeight="1"/>
    <row r="364111" ht="15" customHeight="1"/>
    <row r="364112" ht="16" customHeight="1"/>
    <row r="364321" ht="15" customHeight="1"/>
    <row r="364322" ht="16" customHeight="1"/>
    <row r="364531" ht="15" customHeight="1"/>
    <row r="364532" ht="16" customHeight="1"/>
    <row r="364741" ht="15" customHeight="1"/>
    <row r="364742" ht="16" customHeight="1"/>
    <row r="364951" ht="15" customHeight="1"/>
    <row r="364952" ht="16" customHeight="1"/>
    <row r="365161" ht="15" customHeight="1"/>
    <row r="365162" ht="16" customHeight="1"/>
    <row r="365371" ht="15" customHeight="1"/>
    <row r="365372" ht="16" customHeight="1"/>
    <row r="365581" ht="15" customHeight="1"/>
    <row r="365582" ht="16" customHeight="1"/>
    <row r="365791" ht="15" customHeight="1"/>
    <row r="365792" ht="16" customHeight="1"/>
    <row r="366001" ht="15" customHeight="1"/>
    <row r="366002" ht="16" customHeight="1"/>
    <row r="366211" ht="15" customHeight="1"/>
    <row r="366212" ht="16" customHeight="1"/>
    <row r="366421" ht="15" customHeight="1"/>
    <row r="366422" ht="16" customHeight="1"/>
    <row r="366631" ht="15" customHeight="1"/>
    <row r="366632" ht="16" customHeight="1"/>
    <row r="366841" ht="15" customHeight="1"/>
    <row r="366842" ht="16" customHeight="1"/>
    <row r="367051" ht="15" customHeight="1"/>
    <row r="367052" ht="16" customHeight="1"/>
    <row r="367261" ht="15" customHeight="1"/>
    <row r="367262" ht="16" customHeight="1"/>
    <row r="367471" ht="15" customHeight="1"/>
    <row r="367472" ht="16" customHeight="1"/>
    <row r="367681" ht="15" customHeight="1"/>
    <row r="367682" ht="16" customHeight="1"/>
    <row r="367891" ht="15" customHeight="1"/>
    <row r="367892" ht="16" customHeight="1"/>
    <row r="368101" ht="15" customHeight="1"/>
    <row r="368102" ht="16" customHeight="1"/>
    <row r="368311" ht="15" customHeight="1"/>
    <row r="368312" ht="16" customHeight="1"/>
    <row r="368521" ht="15" customHeight="1"/>
    <row r="368522" ht="16" customHeight="1"/>
    <row r="368731" ht="15" customHeight="1"/>
    <row r="368732" ht="16" customHeight="1"/>
    <row r="368941" ht="15" customHeight="1"/>
    <row r="368942" ht="16" customHeight="1"/>
    <row r="369151" ht="15" customHeight="1"/>
    <row r="369152" ht="16" customHeight="1"/>
    <row r="369361" ht="15" customHeight="1"/>
    <row r="369362" ht="16" customHeight="1"/>
    <row r="369571" ht="15" customHeight="1"/>
    <row r="369572" ht="16" customHeight="1"/>
    <row r="369781" ht="15" customHeight="1"/>
    <row r="369782" ht="16" customHeight="1"/>
    <row r="369991" ht="15" customHeight="1"/>
    <row r="369992" ht="16" customHeight="1"/>
    <row r="370201" ht="15" customHeight="1"/>
    <row r="370202" ht="16" customHeight="1"/>
    <row r="370411" ht="15" customHeight="1"/>
    <row r="370412" ht="16" customHeight="1"/>
    <row r="370621" ht="15" customHeight="1"/>
    <row r="370622" ht="16" customHeight="1"/>
    <row r="370831" ht="15" customHeight="1"/>
    <row r="370832" ht="16" customHeight="1"/>
    <row r="371041" ht="15" customHeight="1"/>
    <row r="371042" ht="16" customHeight="1"/>
    <row r="371251" ht="15" customHeight="1"/>
    <row r="371252" ht="16" customHeight="1"/>
    <row r="371461" ht="15" customHeight="1"/>
    <row r="371462" ht="16" customHeight="1"/>
    <row r="371671" ht="15" customHeight="1"/>
    <row r="371672" ht="16" customHeight="1"/>
    <row r="371881" ht="15" customHeight="1"/>
    <row r="371882" ht="16" customHeight="1"/>
    <row r="372091" ht="15" customHeight="1"/>
    <row r="372092" ht="16" customHeight="1"/>
    <row r="372301" ht="15" customHeight="1"/>
    <row r="372302" ht="16" customHeight="1"/>
    <row r="372511" ht="15" customHeight="1"/>
    <row r="372512" ht="16" customHeight="1"/>
    <row r="372721" ht="15" customHeight="1"/>
    <row r="372722" ht="16" customHeight="1"/>
    <row r="372931" ht="15" customHeight="1"/>
    <row r="372932" ht="16" customHeight="1"/>
    <row r="373141" ht="15" customHeight="1"/>
    <row r="373142" ht="16" customHeight="1"/>
    <row r="373351" ht="15" customHeight="1"/>
    <row r="373352" ht="16" customHeight="1"/>
    <row r="373561" ht="15" customHeight="1"/>
    <row r="373562" ht="16" customHeight="1"/>
    <row r="373771" ht="15" customHeight="1"/>
    <row r="373772" ht="16" customHeight="1"/>
    <row r="373981" ht="15" customHeight="1"/>
    <row r="373982" ht="16" customHeight="1"/>
    <row r="374191" ht="15" customHeight="1"/>
    <row r="374192" ht="16" customHeight="1"/>
    <row r="374401" ht="15" customHeight="1"/>
    <row r="374402" ht="16" customHeight="1"/>
    <row r="374611" ht="15" customHeight="1"/>
    <row r="374612" ht="16" customHeight="1"/>
    <row r="374821" ht="15" customHeight="1"/>
    <row r="374822" ht="16" customHeight="1"/>
    <row r="375031" ht="15" customHeight="1"/>
    <row r="375032" ht="16" customHeight="1"/>
    <row r="375241" ht="15" customHeight="1"/>
    <row r="375242" ht="16" customHeight="1"/>
    <row r="375451" ht="15" customHeight="1"/>
    <row r="375452" ht="16" customHeight="1"/>
    <row r="375661" ht="15" customHeight="1"/>
    <row r="375662" ht="16" customHeight="1"/>
    <row r="375871" ht="15" customHeight="1"/>
    <row r="375872" ht="16" customHeight="1"/>
    <row r="376081" ht="15" customHeight="1"/>
    <row r="376082" ht="16" customHeight="1"/>
    <row r="376291" ht="15" customHeight="1"/>
    <row r="376292" ht="16" customHeight="1"/>
    <row r="376501" ht="15" customHeight="1"/>
    <row r="376502" ht="16" customHeight="1"/>
    <row r="376711" ht="15" customHeight="1"/>
    <row r="376712" ht="16" customHeight="1"/>
    <row r="376921" ht="15" customHeight="1"/>
    <row r="376922" ht="16" customHeight="1"/>
    <row r="377131" ht="15" customHeight="1"/>
    <row r="377132" ht="16" customHeight="1"/>
    <row r="377341" ht="15" customHeight="1"/>
    <row r="377342" ht="16" customHeight="1"/>
    <row r="377551" ht="15" customHeight="1"/>
    <row r="377552" ht="16" customHeight="1"/>
    <row r="377761" ht="15" customHeight="1"/>
    <row r="377762" ht="16" customHeight="1"/>
    <row r="377971" ht="15" customHeight="1"/>
    <row r="377972" ht="16" customHeight="1"/>
    <row r="378181" ht="15" customHeight="1"/>
    <row r="378182" ht="16" customHeight="1"/>
    <row r="378391" ht="15" customHeight="1"/>
    <row r="378392" ht="16" customHeight="1"/>
    <row r="378601" ht="15" customHeight="1"/>
    <row r="378602" ht="16" customHeight="1"/>
    <row r="378811" ht="15" customHeight="1"/>
    <row r="378812" ht="16" customHeight="1"/>
    <row r="379021" ht="15" customHeight="1"/>
    <row r="379022" ht="16" customHeight="1"/>
    <row r="379231" ht="15" customHeight="1"/>
    <row r="379232" ht="16" customHeight="1"/>
    <row r="379441" ht="15" customHeight="1"/>
    <row r="379442" ht="16" customHeight="1"/>
    <row r="379651" ht="15" customHeight="1"/>
    <row r="379652" ht="16" customHeight="1"/>
    <row r="379861" ht="15" customHeight="1"/>
    <row r="379862" ht="16" customHeight="1"/>
    <row r="380071" ht="15" customHeight="1"/>
    <row r="380072" ht="16" customHeight="1"/>
    <row r="380281" ht="15" customHeight="1"/>
    <row r="380282" ht="16" customHeight="1"/>
    <row r="380491" ht="15" customHeight="1"/>
    <row r="380492" ht="16" customHeight="1"/>
    <row r="380701" ht="15" customHeight="1"/>
    <row r="380702" ht="16" customHeight="1"/>
    <row r="380911" ht="15" customHeight="1"/>
    <row r="380912" ht="16" customHeight="1"/>
    <row r="381121" ht="15" customHeight="1"/>
    <row r="381122" ht="16" customHeight="1"/>
    <row r="381331" ht="15" customHeight="1"/>
    <row r="381332" ht="16" customHeight="1"/>
    <row r="381541" ht="15" customHeight="1"/>
    <row r="381542" ht="16" customHeight="1"/>
    <row r="381751" ht="15" customHeight="1"/>
    <row r="381752" ht="16" customHeight="1"/>
    <row r="381961" ht="15" customHeight="1"/>
    <row r="381962" ht="16" customHeight="1"/>
    <row r="382171" ht="15" customHeight="1"/>
    <row r="382172" ht="16" customHeight="1"/>
    <row r="382381" ht="15" customHeight="1"/>
    <row r="382382" ht="16" customHeight="1"/>
    <row r="382591" ht="15" customHeight="1"/>
    <row r="382592" ht="16" customHeight="1"/>
    <row r="382801" ht="15" customHeight="1"/>
    <row r="382802" ht="16" customHeight="1"/>
    <row r="383011" ht="15" customHeight="1"/>
    <row r="383012" ht="16" customHeight="1"/>
    <row r="383221" ht="15" customHeight="1"/>
    <row r="383222" ht="16" customHeight="1"/>
    <row r="383431" ht="15" customHeight="1"/>
    <row r="383432" ht="16" customHeight="1"/>
    <row r="383641" ht="15" customHeight="1"/>
    <row r="383642" ht="16" customHeight="1"/>
    <row r="383851" ht="15" customHeight="1"/>
    <row r="383852" ht="16" customHeight="1"/>
    <row r="384061" ht="15" customHeight="1"/>
    <row r="384062" ht="16" customHeight="1"/>
    <row r="384271" ht="15" customHeight="1"/>
    <row r="384272" ht="16" customHeight="1"/>
    <row r="384481" ht="15" customHeight="1"/>
    <row r="384482" ht="16" customHeight="1"/>
    <row r="384691" ht="15" customHeight="1"/>
    <row r="384692" ht="16" customHeight="1"/>
    <row r="384901" ht="15" customHeight="1"/>
    <row r="384902" ht="16" customHeight="1"/>
    <row r="385111" ht="15" customHeight="1"/>
    <row r="385112" ht="16" customHeight="1"/>
    <row r="385321" ht="15" customHeight="1"/>
    <row r="385322" ht="16" customHeight="1"/>
    <row r="385531" ht="15" customHeight="1"/>
    <row r="385532" ht="16" customHeight="1"/>
    <row r="385741" ht="15" customHeight="1"/>
    <row r="385742" ht="16" customHeight="1"/>
    <row r="385951" ht="15" customHeight="1"/>
    <row r="385952" ht="16" customHeight="1"/>
    <row r="386161" ht="15" customHeight="1"/>
    <row r="386162" ht="16" customHeight="1"/>
    <row r="386371" ht="15" customHeight="1"/>
    <row r="386372" ht="16" customHeight="1"/>
    <row r="386581" ht="15" customHeight="1"/>
    <row r="386582" ht="16" customHeight="1"/>
    <row r="386791" ht="15" customHeight="1"/>
    <row r="386792" ht="16" customHeight="1"/>
    <row r="387001" ht="15" customHeight="1"/>
    <row r="387002" ht="16" customHeight="1"/>
    <row r="387211" ht="15" customHeight="1"/>
    <row r="387212" ht="16" customHeight="1"/>
    <row r="387421" ht="15" customHeight="1"/>
    <row r="387422" ht="16" customHeight="1"/>
    <row r="387631" ht="15" customHeight="1"/>
    <row r="387632" ht="16" customHeight="1"/>
    <row r="387841" ht="15" customHeight="1"/>
    <row r="387842" ht="16" customHeight="1"/>
    <row r="388051" ht="15" customHeight="1"/>
    <row r="388052" ht="16" customHeight="1"/>
    <row r="388261" ht="15" customHeight="1"/>
    <row r="388262" ht="16" customHeight="1"/>
    <row r="388471" ht="15" customHeight="1"/>
    <row r="388472" ht="16" customHeight="1"/>
    <row r="388681" ht="15" customHeight="1"/>
    <row r="388682" ht="16" customHeight="1"/>
    <row r="388891" ht="15" customHeight="1"/>
    <row r="388892" ht="16" customHeight="1"/>
    <row r="389101" ht="15" customHeight="1"/>
    <row r="389102" ht="16" customHeight="1"/>
    <row r="389311" ht="15" customHeight="1"/>
    <row r="389312" ht="16" customHeight="1"/>
    <row r="389521" ht="15" customHeight="1"/>
    <row r="389522" ht="16" customHeight="1"/>
    <row r="389731" ht="15" customHeight="1"/>
    <row r="389732" ht="16" customHeight="1"/>
    <row r="389941" ht="15" customHeight="1"/>
    <row r="389942" ht="16" customHeight="1"/>
    <row r="390151" ht="15" customHeight="1"/>
    <row r="390152" ht="16" customHeight="1"/>
    <row r="390361" ht="15" customHeight="1"/>
    <row r="390362" ht="16" customHeight="1"/>
    <row r="390571" ht="15" customHeight="1"/>
    <row r="390572" ht="16" customHeight="1"/>
    <row r="390781" ht="15" customHeight="1"/>
    <row r="390782" ht="16" customHeight="1"/>
    <row r="390991" ht="15" customHeight="1"/>
    <row r="390992" ht="16" customHeight="1"/>
    <row r="391201" ht="15" customHeight="1"/>
    <row r="391202" ht="16" customHeight="1"/>
    <row r="391411" ht="15" customHeight="1"/>
    <row r="391412" ht="16" customHeight="1"/>
    <row r="391621" ht="15" customHeight="1"/>
    <row r="391622" ht="16" customHeight="1"/>
    <row r="391831" ht="15" customHeight="1"/>
    <row r="391832" ht="16" customHeight="1"/>
    <row r="392041" ht="15" customHeight="1"/>
    <row r="392042" ht="16" customHeight="1"/>
    <row r="392251" ht="15" customHeight="1"/>
    <row r="392252" ht="16" customHeight="1"/>
    <row r="392461" ht="15" customHeight="1"/>
    <row r="392462" ht="16" customHeight="1"/>
    <row r="392671" ht="15" customHeight="1"/>
    <row r="392672" ht="16" customHeight="1"/>
    <row r="392881" ht="15" customHeight="1"/>
    <row r="392882" ht="16" customHeight="1"/>
    <row r="393091" ht="15" customHeight="1"/>
    <row r="393092" ht="16" customHeight="1"/>
    <row r="393301" ht="15" customHeight="1"/>
    <row r="393302" ht="16" customHeight="1"/>
    <row r="393511" ht="15" customHeight="1"/>
    <row r="393512" ht="16" customHeight="1"/>
    <row r="393721" ht="15" customHeight="1"/>
    <row r="393722" ht="16" customHeight="1"/>
    <row r="393931" ht="15" customHeight="1"/>
    <row r="393932" ht="16" customHeight="1"/>
    <row r="394141" ht="15" customHeight="1"/>
    <row r="394142" ht="16" customHeight="1"/>
    <row r="394351" ht="15" customHeight="1"/>
    <row r="394352" ht="16" customHeight="1"/>
    <row r="394561" ht="15" customHeight="1"/>
    <row r="394562" ht="16" customHeight="1"/>
    <row r="394771" ht="15" customHeight="1"/>
    <row r="394772" ht="16" customHeight="1"/>
    <row r="394981" ht="15" customHeight="1"/>
    <row r="394982" ht="16" customHeight="1"/>
    <row r="395191" ht="15" customHeight="1"/>
    <row r="395192" ht="16" customHeight="1"/>
    <row r="395401" ht="15" customHeight="1"/>
    <row r="395402" ht="16" customHeight="1"/>
    <row r="395611" ht="15" customHeight="1"/>
    <row r="395612" ht="16" customHeight="1"/>
    <row r="395821" ht="15" customHeight="1"/>
    <row r="395822" ht="16" customHeight="1"/>
    <row r="396031" ht="15" customHeight="1"/>
    <row r="396032" ht="16" customHeight="1"/>
    <row r="396241" ht="15" customHeight="1"/>
    <row r="396242" ht="16" customHeight="1"/>
    <row r="396451" ht="15" customHeight="1"/>
    <row r="396452" ht="16" customHeight="1"/>
    <row r="396661" ht="15" customHeight="1"/>
    <row r="396662" ht="16" customHeight="1"/>
    <row r="396871" ht="15" customHeight="1"/>
    <row r="396872" ht="16" customHeight="1"/>
    <row r="397081" ht="15" customHeight="1"/>
    <row r="397082" ht="16" customHeight="1"/>
    <row r="397291" ht="15" customHeight="1"/>
    <row r="397292" ht="16" customHeight="1"/>
    <row r="397501" ht="15" customHeight="1"/>
    <row r="397502" ht="16" customHeight="1"/>
    <row r="397711" ht="15" customHeight="1"/>
    <row r="397712" ht="16" customHeight="1"/>
    <row r="397921" ht="15" customHeight="1"/>
    <row r="397922" ht="16" customHeight="1"/>
    <row r="398131" ht="15" customHeight="1"/>
    <row r="398132" ht="16" customHeight="1"/>
    <row r="398341" ht="15" customHeight="1"/>
    <row r="398342" ht="16" customHeight="1"/>
    <row r="398551" ht="15" customHeight="1"/>
    <row r="398552" ht="16" customHeight="1"/>
    <row r="398761" ht="15" customHeight="1"/>
    <row r="398762" ht="16" customHeight="1"/>
    <row r="398971" ht="15" customHeight="1"/>
    <row r="398972" ht="16" customHeight="1"/>
    <row r="399181" ht="15" customHeight="1"/>
    <row r="399182" ht="16" customHeight="1"/>
    <row r="399391" ht="15" customHeight="1"/>
    <row r="399392" ht="16" customHeight="1"/>
    <row r="399601" ht="15" customHeight="1"/>
    <row r="399602" ht="16" customHeight="1"/>
    <row r="399811" ht="15" customHeight="1"/>
    <row r="399812" ht="16" customHeight="1"/>
    <row r="400021" ht="15" customHeight="1"/>
    <row r="400022" ht="16" customHeight="1"/>
    <row r="400231" ht="15" customHeight="1"/>
    <row r="400232" ht="16" customHeight="1"/>
    <row r="400441" ht="15" customHeight="1"/>
    <row r="400442" ht="16" customHeight="1"/>
    <row r="400651" ht="15" customHeight="1"/>
    <row r="400652" ht="16" customHeight="1"/>
    <row r="400861" ht="15" customHeight="1"/>
    <row r="400862" ht="16" customHeight="1"/>
    <row r="401071" ht="15" customHeight="1"/>
    <row r="401072" ht="16" customHeight="1"/>
    <row r="401281" ht="15" customHeight="1"/>
    <row r="401282" ht="16" customHeight="1"/>
    <row r="401491" ht="15" customHeight="1"/>
    <row r="401492" ht="16" customHeight="1"/>
    <row r="401701" ht="15" customHeight="1"/>
    <row r="401702" ht="16" customHeight="1"/>
    <row r="401911" ht="15" customHeight="1"/>
    <row r="401912" ht="16" customHeight="1"/>
    <row r="402121" ht="15" customHeight="1"/>
    <row r="402122" ht="16" customHeight="1"/>
    <row r="402331" ht="15" customHeight="1"/>
    <row r="402332" ht="16" customHeight="1"/>
    <row r="402541" ht="15" customHeight="1"/>
    <row r="402542" ht="16" customHeight="1"/>
    <row r="402751" ht="15" customHeight="1"/>
    <row r="402752" ht="16" customHeight="1"/>
    <row r="402961" ht="15" customHeight="1"/>
    <row r="402962" ht="16" customHeight="1"/>
    <row r="403171" ht="15" customHeight="1"/>
    <row r="403172" ht="16" customHeight="1"/>
    <row r="403381" ht="15" customHeight="1"/>
    <row r="403382" ht="16" customHeight="1"/>
    <row r="403591" ht="15" customHeight="1"/>
    <row r="403592" ht="16" customHeight="1"/>
    <row r="403801" ht="15" customHeight="1"/>
    <row r="403802" ht="16" customHeight="1"/>
    <row r="404011" ht="15" customHeight="1"/>
    <row r="404012" ht="16" customHeight="1"/>
    <row r="404221" ht="15" customHeight="1"/>
    <row r="404222" ht="16" customHeight="1"/>
    <row r="404431" ht="15" customHeight="1"/>
    <row r="404432" ht="16" customHeight="1"/>
    <row r="404641" ht="15" customHeight="1"/>
    <row r="404642" ht="16" customHeight="1"/>
    <row r="404851" ht="15" customHeight="1"/>
    <row r="404852" ht="16" customHeight="1"/>
    <row r="405061" ht="15" customHeight="1"/>
    <row r="405062" ht="16" customHeight="1"/>
    <row r="405271" ht="15" customHeight="1"/>
    <row r="405272" ht="16" customHeight="1"/>
    <row r="405481" ht="15" customHeight="1"/>
    <row r="405482" ht="16" customHeight="1"/>
    <row r="405691" ht="15" customHeight="1"/>
    <row r="405692" ht="16" customHeight="1"/>
    <row r="405901" ht="15" customHeight="1"/>
    <row r="405902" ht="16" customHeight="1"/>
    <row r="406111" ht="15" customHeight="1"/>
    <row r="406112" ht="16" customHeight="1"/>
    <row r="406321" ht="15" customHeight="1"/>
    <row r="406322" ht="16" customHeight="1"/>
    <row r="406531" ht="15" customHeight="1"/>
    <row r="406532" ht="16" customHeight="1"/>
    <row r="406741" ht="15" customHeight="1"/>
    <row r="406742" ht="16" customHeight="1"/>
    <row r="406951" ht="15" customHeight="1"/>
    <row r="406952" ht="16" customHeight="1"/>
    <row r="407161" ht="15" customHeight="1"/>
    <row r="407162" ht="16" customHeight="1"/>
    <row r="407371" ht="15" customHeight="1"/>
    <row r="407372" ht="16" customHeight="1"/>
    <row r="407581" ht="15" customHeight="1"/>
    <row r="407582" ht="16" customHeight="1"/>
    <row r="407791" ht="15" customHeight="1"/>
    <row r="407792" ht="16" customHeight="1"/>
    <row r="408001" ht="15" customHeight="1"/>
    <row r="408002" ht="16" customHeight="1"/>
    <row r="408211" ht="15" customHeight="1"/>
    <row r="408212" ht="16" customHeight="1"/>
    <row r="408421" ht="15" customHeight="1"/>
    <row r="408422" ht="16" customHeight="1"/>
    <row r="408631" ht="15" customHeight="1"/>
    <row r="408632" ht="16" customHeight="1"/>
    <row r="408841" ht="15" customHeight="1"/>
    <row r="408842" ht="16" customHeight="1"/>
    <row r="409051" ht="15" customHeight="1"/>
    <row r="409052" ht="16" customHeight="1"/>
    <row r="409261" ht="15" customHeight="1"/>
    <row r="409262" ht="16" customHeight="1"/>
    <row r="409471" ht="15" customHeight="1"/>
    <row r="409472" ht="16" customHeight="1"/>
    <row r="409681" ht="15" customHeight="1"/>
    <row r="409682" ht="16" customHeight="1"/>
    <row r="409891" ht="15" customHeight="1"/>
    <row r="409892" ht="16" customHeight="1"/>
    <row r="410101" ht="15" customHeight="1"/>
    <row r="410102" ht="16" customHeight="1"/>
    <row r="410311" ht="15" customHeight="1"/>
    <row r="410312" ht="16" customHeight="1"/>
    <row r="410521" ht="15" customHeight="1"/>
    <row r="410522" ht="16" customHeight="1"/>
    <row r="410731" ht="15" customHeight="1"/>
    <row r="410732" ht="16" customHeight="1"/>
    <row r="410941" ht="15" customHeight="1"/>
    <row r="410942" ht="16" customHeight="1"/>
    <row r="411151" ht="15" customHeight="1"/>
    <row r="411152" ht="16" customHeight="1"/>
    <row r="411361" ht="15" customHeight="1"/>
    <row r="411362" ht="16" customHeight="1"/>
    <row r="411571" ht="15" customHeight="1"/>
    <row r="411572" ht="16" customHeight="1"/>
    <row r="411781" ht="15" customHeight="1"/>
    <row r="411782" ht="16" customHeight="1"/>
    <row r="411991" ht="15" customHeight="1"/>
    <row r="411992" ht="16" customHeight="1"/>
    <row r="412201" ht="15" customHeight="1"/>
    <row r="412202" ht="16" customHeight="1"/>
    <row r="412411" ht="15" customHeight="1"/>
    <row r="412412" ht="16" customHeight="1"/>
    <row r="412621" ht="15" customHeight="1"/>
    <row r="412622" ht="16" customHeight="1"/>
    <row r="412831" ht="15" customHeight="1"/>
    <row r="412832" ht="16" customHeight="1"/>
    <row r="413041" ht="15" customHeight="1"/>
    <row r="413042" ht="16" customHeight="1"/>
    <row r="413251" ht="15" customHeight="1"/>
    <row r="413252" ht="16" customHeight="1"/>
    <row r="413461" ht="15" customHeight="1"/>
    <row r="413462" ht="16" customHeight="1"/>
    <row r="413671" ht="15" customHeight="1"/>
    <row r="413672" ht="16" customHeight="1"/>
    <row r="413881" ht="15" customHeight="1"/>
    <row r="413882" ht="16" customHeight="1"/>
    <row r="414091" ht="15" customHeight="1"/>
    <row r="414092" ht="16" customHeight="1"/>
    <row r="414301" ht="15" customHeight="1"/>
    <row r="414302" ht="16" customHeight="1"/>
    <row r="414511" ht="15" customHeight="1"/>
    <row r="414512" ht="16" customHeight="1"/>
    <row r="414721" ht="15" customHeight="1"/>
    <row r="414722" ht="16" customHeight="1"/>
    <row r="414931" ht="15" customHeight="1"/>
    <row r="414932" ht="16" customHeight="1"/>
    <row r="415141" ht="15" customHeight="1"/>
    <row r="415142" ht="16" customHeight="1"/>
    <row r="415351" ht="15" customHeight="1"/>
    <row r="415352" ht="16" customHeight="1"/>
    <row r="415561" ht="15" customHeight="1"/>
    <row r="415562" ht="16" customHeight="1"/>
    <row r="415771" ht="15" customHeight="1"/>
    <row r="415772" ht="16" customHeight="1"/>
    <row r="415981" ht="15" customHeight="1"/>
    <row r="415982" ht="16" customHeight="1"/>
    <row r="416191" ht="15" customHeight="1"/>
    <row r="416192" ht="16" customHeight="1"/>
    <row r="416401" ht="15" customHeight="1"/>
    <row r="416402" ht="16" customHeight="1"/>
    <row r="416611" ht="15" customHeight="1"/>
    <row r="416612" ht="16" customHeight="1"/>
    <row r="416821" ht="15" customHeight="1"/>
    <row r="416822" ht="16" customHeight="1"/>
    <row r="417031" ht="15" customHeight="1"/>
    <row r="417032" ht="16" customHeight="1"/>
    <row r="417241" ht="15" customHeight="1"/>
    <row r="417242" ht="16" customHeight="1"/>
    <row r="417451" ht="15" customHeight="1"/>
    <row r="417452" ht="16" customHeight="1"/>
    <row r="417661" ht="15" customHeight="1"/>
    <row r="417662" ht="16" customHeight="1"/>
    <row r="417871" ht="15" customHeight="1"/>
    <row r="417872" ht="16" customHeight="1"/>
    <row r="418081" ht="15" customHeight="1"/>
    <row r="418082" ht="16" customHeight="1"/>
    <row r="418291" ht="15" customHeight="1"/>
    <row r="418292" ht="16" customHeight="1"/>
    <row r="418501" ht="15" customHeight="1"/>
    <row r="418502" ht="16" customHeight="1"/>
    <row r="418711" ht="15" customHeight="1"/>
    <row r="418712" ht="16" customHeight="1"/>
    <row r="418921" ht="15" customHeight="1"/>
    <row r="418922" ht="16" customHeight="1"/>
    <row r="419131" ht="15" customHeight="1"/>
    <row r="419132" ht="16" customHeight="1"/>
    <row r="419341" ht="15" customHeight="1"/>
    <row r="419342" ht="16" customHeight="1"/>
    <row r="419551" ht="15" customHeight="1"/>
    <row r="419552" ht="16" customHeight="1"/>
    <row r="419761" ht="15" customHeight="1"/>
    <row r="419762" ht="16" customHeight="1"/>
    <row r="419971" ht="15" customHeight="1"/>
    <row r="419972" ht="16" customHeight="1"/>
    <row r="420181" ht="15" customHeight="1"/>
    <row r="420182" ht="16" customHeight="1"/>
    <row r="420391" ht="15" customHeight="1"/>
    <row r="420392" ht="16" customHeight="1"/>
    <row r="420601" ht="15" customHeight="1"/>
    <row r="420602" ht="16" customHeight="1"/>
    <row r="420811" ht="15" customHeight="1"/>
    <row r="420812" ht="16" customHeight="1"/>
    <row r="421021" ht="15" customHeight="1"/>
    <row r="421022" ht="16" customHeight="1"/>
    <row r="421231" ht="15" customHeight="1"/>
    <row r="421232" ht="16" customHeight="1"/>
    <row r="421441" ht="15" customHeight="1"/>
    <row r="421442" ht="16" customHeight="1"/>
    <row r="421651" ht="15" customHeight="1"/>
    <row r="421652" ht="16" customHeight="1"/>
    <row r="421861" ht="15" customHeight="1"/>
    <row r="421862" ht="16" customHeight="1"/>
    <row r="422071" ht="15" customHeight="1"/>
    <row r="422072" ht="16" customHeight="1"/>
    <row r="422281" ht="15" customHeight="1"/>
    <row r="422282" ht="16" customHeight="1"/>
    <row r="422491" ht="15" customHeight="1"/>
    <row r="422492" ht="16" customHeight="1"/>
    <row r="422701" ht="15" customHeight="1"/>
    <row r="422702" ht="16" customHeight="1"/>
    <row r="422911" ht="15" customHeight="1"/>
    <row r="422912" ht="16" customHeight="1"/>
    <row r="423121" ht="15" customHeight="1"/>
    <row r="423122" ht="16" customHeight="1"/>
    <row r="423331" ht="15" customHeight="1"/>
    <row r="423332" ht="16" customHeight="1"/>
    <row r="423541" ht="15" customHeight="1"/>
    <row r="423542" ht="16" customHeight="1"/>
    <row r="423751" ht="15" customHeight="1"/>
    <row r="423752" ht="16" customHeight="1"/>
    <row r="423961" ht="15" customHeight="1"/>
    <row r="423962" ht="16" customHeight="1"/>
    <row r="424171" ht="15" customHeight="1"/>
    <row r="424172" ht="16" customHeight="1"/>
    <row r="424381" ht="15" customHeight="1"/>
    <row r="424382" ht="16" customHeight="1"/>
    <row r="424591" ht="15" customHeight="1"/>
    <row r="424592" ht="16" customHeight="1"/>
    <row r="424801" ht="15" customHeight="1"/>
    <row r="424802" ht="16" customHeight="1"/>
    <row r="425011" ht="15" customHeight="1"/>
    <row r="425012" ht="16" customHeight="1"/>
    <row r="425221" ht="15" customHeight="1"/>
    <row r="425222" ht="16" customHeight="1"/>
    <row r="425431" ht="15" customHeight="1"/>
    <row r="425432" ht="16" customHeight="1"/>
    <row r="425641" ht="15" customHeight="1"/>
    <row r="425642" ht="16" customHeight="1"/>
    <row r="425851" ht="15" customHeight="1"/>
    <row r="425852" ht="16" customHeight="1"/>
    <row r="426061" ht="15" customHeight="1"/>
    <row r="426062" ht="16" customHeight="1"/>
    <row r="426271" ht="15" customHeight="1"/>
    <row r="426272" ht="16" customHeight="1"/>
    <row r="426481" ht="15" customHeight="1"/>
    <row r="426482" ht="16" customHeight="1"/>
    <row r="426691" ht="15" customHeight="1"/>
    <row r="426692" ht="16" customHeight="1"/>
    <row r="426901" ht="15" customHeight="1"/>
    <row r="426902" ht="16" customHeight="1"/>
    <row r="427111" ht="15" customHeight="1"/>
    <row r="427112" ht="16" customHeight="1"/>
    <row r="427321" ht="15" customHeight="1"/>
    <row r="427322" ht="16" customHeight="1"/>
    <row r="427531" ht="15" customHeight="1"/>
    <row r="427532" ht="16" customHeight="1"/>
    <row r="427741" ht="15" customHeight="1"/>
    <row r="427742" ht="16" customHeight="1"/>
    <row r="427951" ht="15" customHeight="1"/>
    <row r="427952" ht="16" customHeight="1"/>
    <row r="428161" ht="15" customHeight="1"/>
    <row r="428162" ht="16" customHeight="1"/>
    <row r="428371" ht="15" customHeight="1"/>
    <row r="428372" ht="16" customHeight="1"/>
    <row r="428581" ht="15" customHeight="1"/>
    <row r="428582" ht="16" customHeight="1"/>
    <row r="428791" ht="15" customHeight="1"/>
    <row r="428792" ht="16" customHeight="1"/>
    <row r="429001" ht="15" customHeight="1"/>
    <row r="429002" ht="16" customHeight="1"/>
    <row r="429211" ht="15" customHeight="1"/>
    <row r="429212" ht="16" customHeight="1"/>
    <row r="429421" ht="15" customHeight="1"/>
    <row r="429422" ht="16" customHeight="1"/>
    <row r="429631" ht="15" customHeight="1"/>
    <row r="429632" ht="16" customHeight="1"/>
    <row r="429841" ht="15" customHeight="1"/>
    <row r="429842" ht="16" customHeight="1"/>
    <row r="430051" ht="15" customHeight="1"/>
    <row r="430052" ht="16" customHeight="1"/>
    <row r="430261" ht="15" customHeight="1"/>
    <row r="430262" ht="16" customHeight="1"/>
    <row r="430471" ht="15" customHeight="1"/>
    <row r="430472" ht="16" customHeight="1"/>
    <row r="430681" ht="15" customHeight="1"/>
    <row r="430682" ht="16" customHeight="1"/>
    <row r="430891" ht="15" customHeight="1"/>
    <row r="430892" ht="16" customHeight="1"/>
    <row r="431101" ht="15" customHeight="1"/>
    <row r="431102" ht="16" customHeight="1"/>
    <row r="431311" ht="15" customHeight="1"/>
    <row r="431312" ht="16" customHeight="1"/>
    <row r="431521" ht="15" customHeight="1"/>
    <row r="431522" ht="16" customHeight="1"/>
    <row r="431731" ht="15" customHeight="1"/>
    <row r="431732" ht="16" customHeight="1"/>
    <row r="431941" ht="15" customHeight="1"/>
    <row r="431942" ht="16" customHeight="1"/>
    <row r="432151" ht="15" customHeight="1"/>
    <row r="432152" ht="16" customHeight="1"/>
    <row r="432361" ht="15" customHeight="1"/>
    <row r="432362" ht="16" customHeight="1"/>
    <row r="432571" ht="15" customHeight="1"/>
    <row r="432572" ht="16" customHeight="1"/>
    <row r="432781" ht="15" customHeight="1"/>
    <row r="432782" ht="16" customHeight="1"/>
    <row r="432991" ht="15" customHeight="1"/>
    <row r="432992" ht="16" customHeight="1"/>
    <row r="433201" ht="15" customHeight="1"/>
    <row r="433202" ht="16" customHeight="1"/>
    <row r="433411" ht="15" customHeight="1"/>
    <row r="433412" ht="16" customHeight="1"/>
    <row r="433621" ht="15" customHeight="1"/>
    <row r="433622" ht="16" customHeight="1"/>
    <row r="433831" ht="15" customHeight="1"/>
    <row r="433832" ht="16" customHeight="1"/>
    <row r="434041" ht="15" customHeight="1"/>
    <row r="434042" ht="16" customHeight="1"/>
    <row r="434251" ht="15" customHeight="1"/>
    <row r="434252" ht="16" customHeight="1"/>
    <row r="434461" ht="15" customHeight="1"/>
    <row r="434462" ht="16" customHeight="1"/>
    <row r="434671" ht="15" customHeight="1"/>
    <row r="434672" ht="16" customHeight="1"/>
    <row r="434881" ht="15" customHeight="1"/>
    <row r="434882" ht="16" customHeight="1"/>
    <row r="435091" ht="15" customHeight="1"/>
    <row r="435092" ht="16" customHeight="1"/>
    <row r="435301" ht="15" customHeight="1"/>
    <row r="435302" ht="16" customHeight="1"/>
    <row r="435511" ht="15" customHeight="1"/>
    <row r="435512" ht="16" customHeight="1"/>
    <row r="435721" ht="15" customHeight="1"/>
    <row r="435722" ht="16" customHeight="1"/>
    <row r="435931" ht="15" customHeight="1"/>
    <row r="435932" ht="16" customHeight="1"/>
    <row r="436141" ht="15" customHeight="1"/>
    <row r="436142" ht="16" customHeight="1"/>
    <row r="436351" ht="15" customHeight="1"/>
    <row r="436352" ht="16" customHeight="1"/>
    <row r="436561" ht="15" customHeight="1"/>
    <row r="436562" ht="16" customHeight="1"/>
    <row r="436771" ht="15" customHeight="1"/>
    <row r="436772" ht="16" customHeight="1"/>
    <row r="436981" ht="15" customHeight="1"/>
    <row r="436982" ht="16" customHeight="1"/>
    <row r="437191" ht="15" customHeight="1"/>
    <row r="437192" ht="16" customHeight="1"/>
    <row r="437401" ht="15" customHeight="1"/>
    <row r="437402" ht="16" customHeight="1"/>
    <row r="437611" ht="15" customHeight="1"/>
    <row r="437612" ht="16" customHeight="1"/>
    <row r="437821" ht="15" customHeight="1"/>
    <row r="437822" ht="16" customHeight="1"/>
    <row r="438031" ht="15" customHeight="1"/>
    <row r="438032" ht="16" customHeight="1"/>
    <row r="438241" ht="15" customHeight="1"/>
    <row r="438242" ht="16" customHeight="1"/>
    <row r="438451" ht="15" customHeight="1"/>
    <row r="438452" ht="16" customHeight="1"/>
    <row r="438661" ht="15" customHeight="1"/>
    <row r="438662" ht="16" customHeight="1"/>
    <row r="438871" ht="15" customHeight="1"/>
    <row r="438872" ht="16" customHeight="1"/>
    <row r="439081" ht="15" customHeight="1"/>
    <row r="439082" ht="16" customHeight="1"/>
    <row r="439291" ht="15" customHeight="1"/>
    <row r="439292" ht="16" customHeight="1"/>
    <row r="439501" ht="15" customHeight="1"/>
    <row r="439502" ht="16" customHeight="1"/>
    <row r="439711" ht="15" customHeight="1"/>
    <row r="439712" ht="16" customHeight="1"/>
    <row r="439921" ht="15" customHeight="1"/>
    <row r="439922" ht="16" customHeight="1"/>
    <row r="440131" ht="15" customHeight="1"/>
    <row r="440132" ht="16" customHeight="1"/>
    <row r="440341" ht="15" customHeight="1"/>
    <row r="440342" ht="16" customHeight="1"/>
    <row r="440551" ht="15" customHeight="1"/>
    <row r="440552" ht="16" customHeight="1"/>
    <row r="440761" ht="15" customHeight="1"/>
    <row r="440762" ht="16" customHeight="1"/>
    <row r="440971" ht="15" customHeight="1"/>
    <row r="440972" ht="16" customHeight="1"/>
    <row r="441181" ht="15" customHeight="1"/>
    <row r="441182" ht="16" customHeight="1"/>
    <row r="441391" ht="15" customHeight="1"/>
    <row r="441392" ht="16" customHeight="1"/>
    <row r="441601" ht="15" customHeight="1"/>
    <row r="441602" ht="16" customHeight="1"/>
    <row r="441811" ht="15" customHeight="1"/>
    <row r="441812" ht="16" customHeight="1"/>
    <row r="442021" ht="15" customHeight="1"/>
    <row r="442022" ht="16" customHeight="1"/>
    <row r="442231" ht="15" customHeight="1"/>
    <row r="442232" ht="16" customHeight="1"/>
    <row r="442441" ht="15" customHeight="1"/>
    <row r="442442" ht="16" customHeight="1"/>
    <row r="442651" ht="15" customHeight="1"/>
    <row r="442652" ht="16" customHeight="1"/>
    <row r="442861" ht="15" customHeight="1"/>
    <row r="442862" ht="16" customHeight="1"/>
    <row r="443071" ht="15" customHeight="1"/>
    <row r="443072" ht="16" customHeight="1"/>
    <row r="443281" ht="15" customHeight="1"/>
    <row r="443282" ht="16" customHeight="1"/>
    <row r="443491" ht="15" customHeight="1"/>
    <row r="443492" ht="16" customHeight="1"/>
    <row r="443701" ht="15" customHeight="1"/>
    <row r="443702" ht="16" customHeight="1"/>
    <row r="443911" ht="15" customHeight="1"/>
    <row r="443912" ht="16" customHeight="1"/>
    <row r="444121" ht="15" customHeight="1"/>
    <row r="444122" ht="16" customHeight="1"/>
    <row r="444331" ht="15" customHeight="1"/>
    <row r="444332" ht="16" customHeight="1"/>
    <row r="444541" ht="15" customHeight="1"/>
    <row r="444542" ht="16" customHeight="1"/>
    <row r="444751" ht="15" customHeight="1"/>
    <row r="444752" ht="16" customHeight="1"/>
    <row r="444961" ht="15" customHeight="1"/>
    <row r="444962" ht="16" customHeight="1"/>
    <row r="445171" ht="15" customHeight="1"/>
    <row r="445172" ht="16" customHeight="1"/>
    <row r="445381" ht="15" customHeight="1"/>
    <row r="445382" ht="16" customHeight="1"/>
    <row r="445591" ht="15" customHeight="1"/>
    <row r="445592" ht="16" customHeight="1"/>
    <row r="445801" ht="15" customHeight="1"/>
    <row r="445802" ht="16" customHeight="1"/>
    <row r="446011" ht="15" customHeight="1"/>
    <row r="446012" ht="16" customHeight="1"/>
    <row r="446221" ht="15" customHeight="1"/>
    <row r="446222" ht="16" customHeight="1"/>
    <row r="446431" ht="15" customHeight="1"/>
    <row r="446432" ht="16" customHeight="1"/>
    <row r="446641" ht="15" customHeight="1"/>
    <row r="446642" ht="16" customHeight="1"/>
    <row r="446851" ht="15" customHeight="1"/>
    <row r="446852" ht="16" customHeight="1"/>
    <row r="447061" ht="15" customHeight="1"/>
    <row r="447062" ht="16" customHeight="1"/>
    <row r="447271" ht="15" customHeight="1"/>
    <row r="447272" ht="16" customHeight="1"/>
    <row r="447481" ht="15" customHeight="1"/>
    <row r="447482" ht="16" customHeight="1"/>
    <row r="447691" ht="15" customHeight="1"/>
    <row r="447692" ht="16" customHeight="1"/>
    <row r="447901" ht="15" customHeight="1"/>
    <row r="447902" ht="16" customHeight="1"/>
    <row r="448111" ht="15" customHeight="1"/>
    <row r="448112" ht="16" customHeight="1"/>
    <row r="448321" ht="15" customHeight="1"/>
    <row r="448322" ht="16" customHeight="1"/>
    <row r="448531" ht="15" customHeight="1"/>
    <row r="448532" ht="16" customHeight="1"/>
    <row r="448741" ht="15" customHeight="1"/>
    <row r="448742" ht="16" customHeight="1"/>
    <row r="448951" ht="15" customHeight="1"/>
    <row r="448952" ht="16" customHeight="1"/>
    <row r="449161" ht="15" customHeight="1"/>
    <row r="449162" ht="16" customHeight="1"/>
    <row r="449371" ht="15" customHeight="1"/>
    <row r="449372" ht="16" customHeight="1"/>
    <row r="449581" ht="15" customHeight="1"/>
    <row r="449582" ht="16" customHeight="1"/>
    <row r="449791" ht="15" customHeight="1"/>
    <row r="449792" ht="16" customHeight="1"/>
    <row r="450001" ht="15" customHeight="1"/>
    <row r="450002" ht="16" customHeight="1"/>
    <row r="450211" ht="15" customHeight="1"/>
    <row r="450212" ht="16" customHeight="1"/>
    <row r="450421" ht="15" customHeight="1"/>
    <row r="450422" ht="16" customHeight="1"/>
    <row r="450631" ht="15" customHeight="1"/>
    <row r="450632" ht="16" customHeight="1"/>
    <row r="450841" ht="15" customHeight="1"/>
    <row r="450842" ht="16" customHeight="1"/>
    <row r="451051" ht="15" customHeight="1"/>
    <row r="451052" ht="16" customHeight="1"/>
    <row r="451261" ht="15" customHeight="1"/>
    <row r="451262" ht="16" customHeight="1"/>
    <row r="451471" ht="15" customHeight="1"/>
    <row r="451472" ht="16" customHeight="1"/>
    <row r="451681" ht="15" customHeight="1"/>
    <row r="451682" ht="16" customHeight="1"/>
    <row r="451891" ht="15" customHeight="1"/>
    <row r="451892" ht="16" customHeight="1"/>
    <row r="452101" ht="15" customHeight="1"/>
    <row r="452102" ht="16" customHeight="1"/>
    <row r="452311" ht="15" customHeight="1"/>
    <row r="452312" ht="16" customHeight="1"/>
    <row r="452521" ht="15" customHeight="1"/>
    <row r="452522" ht="16" customHeight="1"/>
    <row r="452731" ht="15" customHeight="1"/>
    <row r="452732" ht="16" customHeight="1"/>
    <row r="452941" ht="15" customHeight="1"/>
    <row r="452942" ht="16" customHeight="1"/>
    <row r="453151" ht="15" customHeight="1"/>
    <row r="453152" ht="16" customHeight="1"/>
    <row r="453361" ht="15" customHeight="1"/>
    <row r="453362" ht="16" customHeight="1"/>
    <row r="453571" ht="15" customHeight="1"/>
    <row r="453572" ht="16" customHeight="1"/>
    <row r="453781" ht="15" customHeight="1"/>
    <row r="453782" ht="16" customHeight="1"/>
    <row r="453991" ht="15" customHeight="1"/>
    <row r="453992" ht="16" customHeight="1"/>
    <row r="454201" ht="15" customHeight="1"/>
    <row r="454202" ht="16" customHeight="1"/>
    <row r="454411" ht="15" customHeight="1"/>
    <row r="454412" ht="16" customHeight="1"/>
    <row r="454621" ht="15" customHeight="1"/>
    <row r="454622" ht="16" customHeight="1"/>
    <row r="454831" ht="15" customHeight="1"/>
    <row r="454832" ht="16" customHeight="1"/>
    <row r="455041" ht="15" customHeight="1"/>
    <row r="455042" ht="16" customHeight="1"/>
    <row r="455251" ht="15" customHeight="1"/>
    <row r="455252" ht="16" customHeight="1"/>
    <row r="455461" ht="15" customHeight="1"/>
    <row r="455462" ht="16" customHeight="1"/>
    <row r="455671" ht="15" customHeight="1"/>
    <row r="455672" ht="16" customHeight="1"/>
    <row r="455881" ht="15" customHeight="1"/>
    <row r="455882" ht="16" customHeight="1"/>
    <row r="456091" ht="15" customHeight="1"/>
    <row r="456092" ht="16" customHeight="1"/>
    <row r="456301" ht="15" customHeight="1"/>
    <row r="456302" ht="16" customHeight="1"/>
    <row r="456511" ht="15" customHeight="1"/>
    <row r="456512" ht="16" customHeight="1"/>
    <row r="456721" ht="15" customHeight="1"/>
    <row r="456722" ht="16" customHeight="1"/>
    <row r="456931" ht="15" customHeight="1"/>
    <row r="456932" ht="16" customHeight="1"/>
    <row r="457141" ht="15" customHeight="1"/>
    <row r="457142" ht="16" customHeight="1"/>
    <row r="457351" ht="15" customHeight="1"/>
    <row r="457352" ht="16" customHeight="1"/>
    <row r="457561" ht="15" customHeight="1"/>
    <row r="457562" ht="16" customHeight="1"/>
    <row r="457771" ht="15" customHeight="1"/>
    <row r="457772" ht="16" customHeight="1"/>
    <row r="457981" ht="15" customHeight="1"/>
    <row r="457982" ht="16" customHeight="1"/>
    <row r="458191" ht="15" customHeight="1"/>
    <row r="458192" ht="16" customHeight="1"/>
    <row r="458401" ht="15" customHeight="1"/>
    <row r="458402" ht="16" customHeight="1"/>
    <row r="458611" ht="15" customHeight="1"/>
    <row r="458612" ht="16" customHeight="1"/>
    <row r="458821" ht="15" customHeight="1"/>
    <row r="458822" ht="16" customHeight="1"/>
    <row r="459031" ht="15" customHeight="1"/>
    <row r="459032" ht="16" customHeight="1"/>
    <row r="459241" ht="15" customHeight="1"/>
    <row r="459242" ht="16" customHeight="1"/>
    <row r="459451" ht="15" customHeight="1"/>
    <row r="459452" ht="16" customHeight="1"/>
    <row r="459661" ht="15" customHeight="1"/>
    <row r="459662" ht="16" customHeight="1"/>
    <row r="459871" ht="15" customHeight="1"/>
    <row r="459872" ht="16" customHeight="1"/>
    <row r="460081" ht="15" customHeight="1"/>
    <row r="460082" ht="16" customHeight="1"/>
    <row r="460291" ht="15" customHeight="1"/>
    <row r="460292" ht="16" customHeight="1"/>
    <row r="460501" ht="15" customHeight="1"/>
    <row r="460502" ht="16" customHeight="1"/>
    <row r="460711" ht="15" customHeight="1"/>
    <row r="460712" ht="16" customHeight="1"/>
    <row r="460921" ht="15" customHeight="1"/>
    <row r="460922" ht="16" customHeight="1"/>
    <row r="461131" ht="15" customHeight="1"/>
    <row r="461132" ht="16" customHeight="1"/>
    <row r="461341" ht="15" customHeight="1"/>
    <row r="461342" ht="16" customHeight="1"/>
    <row r="461551" ht="15" customHeight="1"/>
    <row r="461552" ht="16" customHeight="1"/>
    <row r="461761" ht="15" customHeight="1"/>
    <row r="461762" ht="16" customHeight="1"/>
    <row r="461971" ht="15" customHeight="1"/>
    <row r="461972" ht="16" customHeight="1"/>
    <row r="462181" ht="15" customHeight="1"/>
    <row r="462182" ht="16" customHeight="1"/>
    <row r="462391" ht="15" customHeight="1"/>
    <row r="462392" ht="16" customHeight="1"/>
    <row r="462601" ht="15" customHeight="1"/>
    <row r="462602" ht="16" customHeight="1"/>
    <row r="462811" ht="15" customHeight="1"/>
    <row r="462812" ht="16" customHeight="1"/>
    <row r="463021" ht="15" customHeight="1"/>
    <row r="463022" ht="16" customHeight="1"/>
    <row r="463231" ht="15" customHeight="1"/>
    <row r="463232" ht="16" customHeight="1"/>
    <row r="463441" ht="15" customHeight="1"/>
    <row r="463442" ht="16" customHeight="1"/>
    <row r="463651" ht="15" customHeight="1"/>
    <row r="463652" ht="16" customHeight="1"/>
    <row r="463861" ht="15" customHeight="1"/>
    <row r="463862" ht="16" customHeight="1"/>
    <row r="464071" ht="15" customHeight="1"/>
    <row r="464072" ht="16" customHeight="1"/>
    <row r="464281" ht="15" customHeight="1"/>
    <row r="464282" ht="16" customHeight="1"/>
    <row r="464491" ht="15" customHeight="1"/>
    <row r="464492" ht="16" customHeight="1"/>
    <row r="464701" ht="15" customHeight="1"/>
    <row r="464702" ht="16" customHeight="1"/>
    <row r="464911" ht="15" customHeight="1"/>
    <row r="464912" ht="16" customHeight="1"/>
    <row r="465121" ht="15" customHeight="1"/>
    <row r="465122" ht="16" customHeight="1"/>
    <row r="465331" ht="15" customHeight="1"/>
    <row r="465332" ht="16" customHeight="1"/>
    <row r="465541" ht="15" customHeight="1"/>
    <row r="465542" ht="16" customHeight="1"/>
    <row r="465751" ht="15" customHeight="1"/>
    <row r="465752" ht="16" customHeight="1"/>
    <row r="465961" ht="15" customHeight="1"/>
    <row r="465962" ht="16" customHeight="1"/>
    <row r="466171" ht="15" customHeight="1"/>
    <row r="466172" ht="16" customHeight="1"/>
    <row r="466381" ht="15" customHeight="1"/>
    <row r="466382" ht="16" customHeight="1"/>
    <row r="466591" ht="15" customHeight="1"/>
    <row r="466592" ht="16" customHeight="1"/>
    <row r="466801" ht="15" customHeight="1"/>
    <row r="466802" ht="16" customHeight="1"/>
    <row r="467011" ht="15" customHeight="1"/>
    <row r="467012" ht="16" customHeight="1"/>
    <row r="467221" ht="15" customHeight="1"/>
    <row r="467222" ht="16" customHeight="1"/>
    <row r="467431" ht="15" customHeight="1"/>
    <row r="467432" ht="16" customHeight="1"/>
    <row r="467641" ht="15" customHeight="1"/>
    <row r="467642" ht="16" customHeight="1"/>
    <row r="467851" ht="15" customHeight="1"/>
    <row r="467852" ht="16" customHeight="1"/>
    <row r="468061" ht="15" customHeight="1"/>
    <row r="468062" ht="16" customHeight="1"/>
    <row r="468271" ht="15" customHeight="1"/>
    <row r="468272" ht="16" customHeight="1"/>
    <row r="468481" ht="15" customHeight="1"/>
    <row r="468482" ht="16" customHeight="1"/>
    <row r="468691" ht="15" customHeight="1"/>
    <row r="468692" ht="16" customHeight="1"/>
    <row r="468901" ht="15" customHeight="1"/>
    <row r="468902" ht="16" customHeight="1"/>
    <row r="469111" ht="15" customHeight="1"/>
    <row r="469112" ht="16" customHeight="1"/>
    <row r="469321" ht="15" customHeight="1"/>
    <row r="469322" ht="16" customHeight="1"/>
    <row r="469531" ht="15" customHeight="1"/>
    <row r="469532" ht="16" customHeight="1"/>
    <row r="469741" ht="15" customHeight="1"/>
    <row r="469742" ht="16" customHeight="1"/>
    <row r="469951" ht="15" customHeight="1"/>
    <row r="469952" ht="16" customHeight="1"/>
    <row r="470161" ht="15" customHeight="1"/>
    <row r="470162" ht="16" customHeight="1"/>
    <row r="470371" ht="15" customHeight="1"/>
    <row r="470372" ht="16" customHeight="1"/>
    <row r="470581" ht="15" customHeight="1"/>
    <row r="470582" ht="16" customHeight="1"/>
    <row r="470791" ht="15" customHeight="1"/>
    <row r="470792" ht="16" customHeight="1"/>
    <row r="471001" ht="15" customHeight="1"/>
    <row r="471002" ht="16" customHeight="1"/>
    <row r="471211" ht="15" customHeight="1"/>
    <row r="471212" ht="16" customHeight="1"/>
    <row r="471421" ht="15" customHeight="1"/>
    <row r="471422" ht="16" customHeight="1"/>
    <row r="471631" ht="15" customHeight="1"/>
    <row r="471632" ht="16" customHeight="1"/>
    <row r="471841" ht="15" customHeight="1"/>
    <row r="471842" ht="16" customHeight="1"/>
    <row r="472051" ht="15" customHeight="1"/>
    <row r="472052" ht="16" customHeight="1"/>
    <row r="472261" ht="15" customHeight="1"/>
    <row r="472262" ht="16" customHeight="1"/>
    <row r="472471" ht="15" customHeight="1"/>
    <row r="472472" ht="16" customHeight="1"/>
    <row r="472681" ht="15" customHeight="1"/>
    <row r="472682" ht="16" customHeight="1"/>
    <row r="472891" ht="15" customHeight="1"/>
    <row r="472892" ht="16" customHeight="1"/>
    <row r="473101" ht="15" customHeight="1"/>
    <row r="473102" ht="16" customHeight="1"/>
    <row r="473311" ht="15" customHeight="1"/>
    <row r="473312" ht="16" customHeight="1"/>
    <row r="473521" ht="15" customHeight="1"/>
    <row r="473522" ht="16" customHeight="1"/>
    <row r="473731" ht="15" customHeight="1"/>
    <row r="473732" ht="16" customHeight="1"/>
    <row r="473941" ht="15" customHeight="1"/>
    <row r="473942" ht="16" customHeight="1"/>
    <row r="474151" ht="15" customHeight="1"/>
    <row r="474152" ht="16" customHeight="1"/>
    <row r="474361" ht="15" customHeight="1"/>
    <row r="474362" ht="16" customHeight="1"/>
    <row r="474571" ht="15" customHeight="1"/>
    <row r="474572" ht="16" customHeight="1"/>
    <row r="474781" ht="15" customHeight="1"/>
    <row r="474782" ht="16" customHeight="1"/>
    <row r="474991" ht="15" customHeight="1"/>
    <row r="474992" ht="16" customHeight="1"/>
    <row r="475201" ht="15" customHeight="1"/>
    <row r="475202" ht="16" customHeight="1"/>
    <row r="475411" ht="15" customHeight="1"/>
    <row r="475412" ht="16" customHeight="1"/>
    <row r="475621" ht="15" customHeight="1"/>
    <row r="475622" ht="16" customHeight="1"/>
    <row r="475831" ht="15" customHeight="1"/>
    <row r="475832" ht="16" customHeight="1"/>
    <row r="476041" ht="15" customHeight="1"/>
    <row r="476042" ht="16" customHeight="1"/>
    <row r="476251" ht="15" customHeight="1"/>
    <row r="476252" ht="16" customHeight="1"/>
    <row r="476461" ht="15" customHeight="1"/>
    <row r="476462" ht="16" customHeight="1"/>
    <row r="476671" ht="15" customHeight="1"/>
    <row r="476672" ht="16" customHeight="1"/>
    <row r="476881" ht="15" customHeight="1"/>
    <row r="476882" ht="16" customHeight="1"/>
    <row r="477091" ht="15" customHeight="1"/>
    <row r="477092" ht="16" customHeight="1"/>
    <row r="477301" ht="15" customHeight="1"/>
    <row r="477302" ht="16" customHeight="1"/>
    <row r="477511" ht="15" customHeight="1"/>
    <row r="477512" ht="16" customHeight="1"/>
    <row r="477721" ht="15" customHeight="1"/>
    <row r="477722" ht="16" customHeight="1"/>
    <row r="477931" ht="15" customHeight="1"/>
    <row r="477932" ht="16" customHeight="1"/>
    <row r="478141" ht="15" customHeight="1"/>
    <row r="478142" ht="16" customHeight="1"/>
    <row r="478351" ht="15" customHeight="1"/>
    <row r="478352" ht="16" customHeight="1"/>
    <row r="478561" ht="15" customHeight="1"/>
    <row r="478562" ht="16" customHeight="1"/>
    <row r="478771" ht="15" customHeight="1"/>
    <row r="478772" ht="16" customHeight="1"/>
    <row r="478981" ht="15" customHeight="1"/>
    <row r="478982" ht="16" customHeight="1"/>
    <row r="479191" ht="15" customHeight="1"/>
    <row r="479192" ht="16" customHeight="1"/>
    <row r="479401" ht="15" customHeight="1"/>
    <row r="479402" ht="16" customHeight="1"/>
    <row r="479611" ht="15" customHeight="1"/>
    <row r="479612" ht="16" customHeight="1"/>
    <row r="479821" ht="15" customHeight="1"/>
    <row r="479822" ht="16" customHeight="1"/>
    <row r="480031" ht="15" customHeight="1"/>
    <row r="480032" ht="16" customHeight="1"/>
    <row r="480241" ht="15" customHeight="1"/>
    <row r="480242" ht="16" customHeight="1"/>
    <row r="480451" ht="15" customHeight="1"/>
    <row r="480452" ht="16" customHeight="1"/>
    <row r="480661" ht="15" customHeight="1"/>
    <row r="480662" ht="16" customHeight="1"/>
    <row r="480871" ht="15" customHeight="1"/>
    <row r="480872" ht="16" customHeight="1"/>
    <row r="481081" ht="15" customHeight="1"/>
    <row r="481082" ht="16" customHeight="1"/>
    <row r="481291" ht="15" customHeight="1"/>
    <row r="481292" ht="16" customHeight="1"/>
    <row r="481501" ht="15" customHeight="1"/>
    <row r="481502" ht="16" customHeight="1"/>
    <row r="481711" ht="15" customHeight="1"/>
    <row r="481712" ht="16" customHeight="1"/>
    <row r="481921" ht="15" customHeight="1"/>
    <row r="481922" ht="16" customHeight="1"/>
    <row r="482131" ht="15" customHeight="1"/>
    <row r="482132" ht="16" customHeight="1"/>
    <row r="482341" ht="15" customHeight="1"/>
    <row r="482342" ht="16" customHeight="1"/>
    <row r="482551" ht="15" customHeight="1"/>
    <row r="482552" ht="16" customHeight="1"/>
    <row r="482761" ht="15" customHeight="1"/>
    <row r="482762" ht="16" customHeight="1"/>
    <row r="482971" ht="15" customHeight="1"/>
    <row r="482972" ht="16" customHeight="1"/>
    <row r="483181" ht="15" customHeight="1"/>
    <row r="483182" ht="16" customHeight="1"/>
    <row r="483391" ht="15" customHeight="1"/>
    <row r="483392" ht="16" customHeight="1"/>
    <row r="483601" ht="15" customHeight="1"/>
    <row r="483602" ht="16" customHeight="1"/>
    <row r="483811" ht="15" customHeight="1"/>
    <row r="483812" ht="16" customHeight="1"/>
    <row r="484021" ht="15" customHeight="1"/>
    <row r="484022" ht="16" customHeight="1"/>
    <row r="484231" ht="15" customHeight="1"/>
    <row r="484232" ht="16" customHeight="1"/>
    <row r="484441" ht="15" customHeight="1"/>
    <row r="484442" ht="16" customHeight="1"/>
    <row r="484651" ht="15" customHeight="1"/>
    <row r="484652" ht="16" customHeight="1"/>
    <row r="484861" ht="15" customHeight="1"/>
    <row r="484862" ht="16" customHeight="1"/>
    <row r="485071" ht="15" customHeight="1"/>
    <row r="485072" ht="16" customHeight="1"/>
    <row r="485281" ht="15" customHeight="1"/>
    <row r="485282" ht="16" customHeight="1"/>
    <row r="485491" ht="15" customHeight="1"/>
    <row r="485492" ht="16" customHeight="1"/>
    <row r="485701" ht="15" customHeight="1"/>
    <row r="485702" ht="16" customHeight="1"/>
    <row r="485911" ht="15" customHeight="1"/>
    <row r="485912" ht="16" customHeight="1"/>
    <row r="486121" ht="15" customHeight="1"/>
    <row r="486122" ht="16" customHeight="1"/>
    <row r="486331" ht="15" customHeight="1"/>
    <row r="486332" ht="16" customHeight="1"/>
    <row r="486541" ht="15" customHeight="1"/>
    <row r="486542" ht="16" customHeight="1"/>
    <row r="486751" ht="15" customHeight="1"/>
    <row r="486752" ht="16" customHeight="1"/>
    <row r="486961" ht="15" customHeight="1"/>
    <row r="486962" ht="16" customHeight="1"/>
    <row r="487171" ht="15" customHeight="1"/>
    <row r="487172" ht="16" customHeight="1"/>
    <row r="487381" ht="15" customHeight="1"/>
    <row r="487382" ht="16" customHeight="1"/>
    <row r="487591" ht="15" customHeight="1"/>
    <row r="487592" ht="16" customHeight="1"/>
    <row r="487801" ht="15" customHeight="1"/>
    <row r="487802" ht="16" customHeight="1"/>
    <row r="488011" ht="15" customHeight="1"/>
    <row r="488012" ht="16" customHeight="1"/>
    <row r="488221" ht="15" customHeight="1"/>
    <row r="488222" ht="16" customHeight="1"/>
    <row r="488431" ht="15" customHeight="1"/>
    <row r="488432" ht="16" customHeight="1"/>
    <row r="488641" ht="15" customHeight="1"/>
    <row r="488642" ht="16" customHeight="1"/>
    <row r="488851" ht="15" customHeight="1"/>
    <row r="488852" ht="16" customHeight="1"/>
    <row r="489061" ht="15" customHeight="1"/>
    <row r="489062" ht="16" customHeight="1"/>
    <row r="489271" ht="15" customHeight="1"/>
    <row r="489272" ht="16" customHeight="1"/>
    <row r="489481" ht="15" customHeight="1"/>
    <row r="489482" ht="16" customHeight="1"/>
    <row r="489691" ht="15" customHeight="1"/>
    <row r="489692" ht="16" customHeight="1"/>
    <row r="489901" ht="15" customHeight="1"/>
    <row r="489902" ht="16" customHeight="1"/>
    <row r="490111" ht="15" customHeight="1"/>
    <row r="490112" ht="16" customHeight="1"/>
    <row r="490321" ht="15" customHeight="1"/>
    <row r="490322" ht="16" customHeight="1"/>
    <row r="490531" ht="15" customHeight="1"/>
    <row r="490532" ht="16" customHeight="1"/>
    <row r="490741" ht="15" customHeight="1"/>
    <row r="490742" ht="16" customHeight="1"/>
    <row r="490951" ht="15" customHeight="1"/>
    <row r="490952" ht="16" customHeight="1"/>
    <row r="491161" ht="15" customHeight="1"/>
    <row r="491162" ht="16" customHeight="1"/>
    <row r="491371" ht="15" customHeight="1"/>
    <row r="491372" ht="16" customHeight="1"/>
    <row r="491581" ht="15" customHeight="1"/>
    <row r="491582" ht="16" customHeight="1"/>
    <row r="491791" ht="15" customHeight="1"/>
    <row r="491792" ht="16" customHeight="1"/>
    <row r="492001" ht="15" customHeight="1"/>
    <row r="492002" ht="16" customHeight="1"/>
    <row r="492211" ht="15" customHeight="1"/>
    <row r="492212" ht="16" customHeight="1"/>
    <row r="492421" ht="15" customHeight="1"/>
    <row r="492422" ht="16" customHeight="1"/>
    <row r="492631" ht="15" customHeight="1"/>
    <row r="492632" ht="16" customHeight="1"/>
    <row r="492841" ht="15" customHeight="1"/>
    <row r="492842" ht="16" customHeight="1"/>
    <row r="493051" ht="15" customHeight="1"/>
    <row r="493052" ht="16" customHeight="1"/>
    <row r="493261" ht="15" customHeight="1"/>
    <row r="493262" ht="16" customHeight="1"/>
    <row r="493471" ht="15" customHeight="1"/>
    <row r="493472" ht="16" customHeight="1"/>
    <row r="493681" ht="15" customHeight="1"/>
    <row r="493682" ht="16" customHeight="1"/>
    <row r="493891" ht="15" customHeight="1"/>
    <row r="493892" ht="16" customHeight="1"/>
    <row r="494101" ht="15" customHeight="1"/>
    <row r="494102" ht="16" customHeight="1"/>
    <row r="494311" ht="15" customHeight="1"/>
    <row r="494312" ht="16" customHeight="1"/>
    <row r="494521" ht="15" customHeight="1"/>
    <row r="494522" ht="16" customHeight="1"/>
    <row r="494731" ht="15" customHeight="1"/>
    <row r="494732" ht="16" customHeight="1"/>
    <row r="494941" ht="15" customHeight="1"/>
    <row r="494942" ht="16" customHeight="1"/>
    <row r="495151" ht="15" customHeight="1"/>
    <row r="495152" ht="16" customHeight="1"/>
    <row r="495361" ht="15" customHeight="1"/>
    <row r="495362" ht="16" customHeight="1"/>
    <row r="495571" ht="15" customHeight="1"/>
    <row r="495572" ht="16" customHeight="1"/>
    <row r="495781" ht="15" customHeight="1"/>
    <row r="495782" ht="16" customHeight="1"/>
    <row r="495991" ht="15" customHeight="1"/>
    <row r="495992" ht="16" customHeight="1"/>
    <row r="496201" ht="15" customHeight="1"/>
    <row r="496202" ht="16" customHeight="1"/>
    <row r="496411" ht="15" customHeight="1"/>
    <row r="496412" ht="16" customHeight="1"/>
    <row r="496621" ht="15" customHeight="1"/>
    <row r="496622" ht="16" customHeight="1"/>
    <row r="496831" ht="15" customHeight="1"/>
    <row r="496832" ht="16" customHeight="1"/>
    <row r="497041" ht="15" customHeight="1"/>
    <row r="497042" ht="16" customHeight="1"/>
    <row r="497251" ht="15" customHeight="1"/>
    <row r="497252" ht="16" customHeight="1"/>
    <row r="497461" ht="15" customHeight="1"/>
    <row r="497462" ht="16" customHeight="1"/>
    <row r="497671" ht="15" customHeight="1"/>
    <row r="497672" ht="16" customHeight="1"/>
    <row r="497881" ht="15" customHeight="1"/>
    <row r="497882" ht="16" customHeight="1"/>
    <row r="498091" ht="15" customHeight="1"/>
    <row r="498092" ht="16" customHeight="1"/>
    <row r="498301" ht="15" customHeight="1"/>
    <row r="498302" ht="16" customHeight="1"/>
    <row r="498511" ht="15" customHeight="1"/>
    <row r="498512" ht="16" customHeight="1"/>
    <row r="498721" ht="15" customHeight="1"/>
    <row r="498722" ht="16" customHeight="1"/>
    <row r="498931" ht="15" customHeight="1"/>
    <row r="498932" ht="16" customHeight="1"/>
    <row r="499141" ht="15" customHeight="1"/>
    <row r="499142" ht="16" customHeight="1"/>
    <row r="499351" ht="15" customHeight="1"/>
    <row r="499352" ht="16" customHeight="1"/>
    <row r="499561" ht="15" customHeight="1"/>
    <row r="499562" ht="16" customHeight="1"/>
    <row r="499771" ht="15" customHeight="1"/>
    <row r="499772" ht="16" customHeight="1"/>
    <row r="499981" ht="15" customHeight="1"/>
    <row r="499982" ht="16" customHeight="1"/>
    <row r="500191" ht="15" customHeight="1"/>
    <row r="500192" ht="16" customHeight="1"/>
    <row r="500401" ht="15" customHeight="1"/>
    <row r="500402" ht="16" customHeight="1"/>
    <row r="500611" ht="15" customHeight="1"/>
    <row r="500612" ht="16" customHeight="1"/>
    <row r="500821" ht="15" customHeight="1"/>
    <row r="500822" ht="16" customHeight="1"/>
    <row r="501031" ht="15" customHeight="1"/>
    <row r="501032" ht="16" customHeight="1"/>
    <row r="501241" ht="15" customHeight="1"/>
    <row r="501242" ht="16" customHeight="1"/>
    <row r="501451" ht="15" customHeight="1"/>
    <row r="501452" ht="16" customHeight="1"/>
    <row r="501661" ht="15" customHeight="1"/>
    <row r="501662" ht="16" customHeight="1"/>
    <row r="501871" ht="15" customHeight="1"/>
    <row r="501872" ht="16" customHeight="1"/>
    <row r="502081" ht="15" customHeight="1"/>
    <row r="502082" ht="16" customHeight="1"/>
    <row r="502291" ht="15" customHeight="1"/>
    <row r="502292" ht="16" customHeight="1"/>
    <row r="502501" ht="15" customHeight="1"/>
    <row r="502502" ht="16" customHeight="1"/>
    <row r="502711" ht="15" customHeight="1"/>
    <row r="502712" ht="16" customHeight="1"/>
    <row r="502921" ht="15" customHeight="1"/>
    <row r="502922" ht="16" customHeight="1"/>
    <row r="503131" ht="15" customHeight="1"/>
    <row r="503132" ht="16" customHeight="1"/>
    <row r="503341" ht="15" customHeight="1"/>
    <row r="503342" ht="16" customHeight="1"/>
    <row r="503551" ht="15" customHeight="1"/>
    <row r="503552" ht="16" customHeight="1"/>
    <row r="503761" ht="15" customHeight="1"/>
    <row r="503762" ht="16" customHeight="1"/>
    <row r="503971" ht="15" customHeight="1"/>
    <row r="503972" ht="16" customHeight="1"/>
    <row r="504181" ht="15" customHeight="1"/>
    <row r="504182" ht="16" customHeight="1"/>
    <row r="504391" ht="15" customHeight="1"/>
    <row r="504392" ht="16" customHeight="1"/>
    <row r="504601" ht="15" customHeight="1"/>
    <row r="504602" ht="16" customHeight="1"/>
    <row r="504811" ht="15" customHeight="1"/>
    <row r="504812" ht="16" customHeight="1"/>
    <row r="505021" ht="15" customHeight="1"/>
    <row r="505022" ht="16" customHeight="1"/>
    <row r="505231" ht="15" customHeight="1"/>
    <row r="505232" ht="16" customHeight="1"/>
    <row r="505441" ht="15" customHeight="1"/>
    <row r="505442" ht="16" customHeight="1"/>
    <row r="505651" ht="15" customHeight="1"/>
    <row r="505652" ht="16" customHeight="1"/>
    <row r="505861" ht="15" customHeight="1"/>
    <row r="505862" ht="16" customHeight="1"/>
    <row r="506071" ht="15" customHeight="1"/>
    <row r="506072" ht="16" customHeight="1"/>
    <row r="506281" ht="15" customHeight="1"/>
    <row r="506282" ht="16" customHeight="1"/>
    <row r="506491" ht="15" customHeight="1"/>
    <row r="506492" ht="16" customHeight="1"/>
    <row r="506701" ht="15" customHeight="1"/>
    <row r="506702" ht="16" customHeight="1"/>
    <row r="506911" ht="15" customHeight="1"/>
    <row r="506912" ht="16" customHeight="1"/>
    <row r="507121" ht="15" customHeight="1"/>
    <row r="507122" ht="16" customHeight="1"/>
    <row r="507331" ht="15" customHeight="1"/>
    <row r="507332" ht="16" customHeight="1"/>
    <row r="507541" ht="15" customHeight="1"/>
    <row r="507542" ht="16" customHeight="1"/>
    <row r="507751" ht="15" customHeight="1"/>
    <row r="507752" ht="16" customHeight="1"/>
    <row r="507961" ht="15" customHeight="1"/>
    <row r="507962" ht="16" customHeight="1"/>
    <row r="508171" ht="15" customHeight="1"/>
    <row r="508172" ht="16" customHeight="1"/>
    <row r="508381" ht="15" customHeight="1"/>
    <row r="508382" ht="16" customHeight="1"/>
    <row r="508591" ht="15" customHeight="1"/>
    <row r="508592" ht="16" customHeight="1"/>
    <row r="508801" ht="15" customHeight="1"/>
    <row r="508802" ht="16" customHeight="1"/>
    <row r="509011" ht="15" customHeight="1"/>
    <row r="509012" ht="16" customHeight="1"/>
    <row r="509221" ht="15" customHeight="1"/>
    <row r="509222" ht="16" customHeight="1"/>
    <row r="509431" ht="15" customHeight="1"/>
    <row r="509432" ht="16" customHeight="1"/>
    <row r="509641" ht="15" customHeight="1"/>
    <row r="509642" ht="16" customHeight="1"/>
    <row r="509851" ht="15" customHeight="1"/>
    <row r="509852" ht="16" customHeight="1"/>
    <row r="510061" ht="15" customHeight="1"/>
    <row r="510062" ht="16" customHeight="1"/>
    <row r="510271" ht="15" customHeight="1"/>
    <row r="510272" ht="16" customHeight="1"/>
    <row r="510481" ht="15" customHeight="1"/>
    <row r="510482" ht="16" customHeight="1"/>
    <row r="510691" ht="15" customHeight="1"/>
    <row r="510692" ht="16" customHeight="1"/>
    <row r="510901" ht="15" customHeight="1"/>
    <row r="510902" ht="16" customHeight="1"/>
    <row r="511111" ht="15" customHeight="1"/>
    <row r="511112" ht="16" customHeight="1"/>
    <row r="511321" ht="15" customHeight="1"/>
    <row r="511322" ht="16" customHeight="1"/>
    <row r="511531" ht="15" customHeight="1"/>
    <row r="511532" ht="16" customHeight="1"/>
    <row r="511741" ht="15" customHeight="1"/>
    <row r="511742" ht="16" customHeight="1"/>
    <row r="511951" ht="15" customHeight="1"/>
    <row r="511952" ht="16" customHeight="1"/>
    <row r="512161" ht="15" customHeight="1"/>
    <row r="512162" ht="16" customHeight="1"/>
    <row r="512371" ht="15" customHeight="1"/>
    <row r="512372" ht="16" customHeight="1"/>
    <row r="512581" ht="15" customHeight="1"/>
    <row r="512582" ht="16" customHeight="1"/>
    <row r="512791" ht="15" customHeight="1"/>
    <row r="512792" ht="16" customHeight="1"/>
    <row r="513001" ht="15" customHeight="1"/>
    <row r="513002" ht="16" customHeight="1"/>
    <row r="513211" ht="15" customHeight="1"/>
    <row r="513212" ht="16" customHeight="1"/>
    <row r="513421" ht="15" customHeight="1"/>
    <row r="513422" ht="16" customHeight="1"/>
    <row r="513631" ht="15" customHeight="1"/>
    <row r="513632" ht="16" customHeight="1"/>
    <row r="513841" ht="15" customHeight="1"/>
    <row r="513842" ht="16" customHeight="1"/>
    <row r="514051" ht="15" customHeight="1"/>
    <row r="514052" ht="16" customHeight="1"/>
    <row r="514261" ht="15" customHeight="1"/>
    <row r="514262" ht="16" customHeight="1"/>
    <row r="514471" ht="15" customHeight="1"/>
    <row r="514472" ht="16" customHeight="1"/>
    <row r="514681" ht="15" customHeight="1"/>
    <row r="514682" ht="16" customHeight="1"/>
    <row r="514891" ht="15" customHeight="1"/>
    <row r="514892" ht="16" customHeight="1"/>
    <row r="515101" ht="15" customHeight="1"/>
    <row r="515102" ht="16" customHeight="1"/>
    <row r="515311" ht="15" customHeight="1"/>
    <row r="515312" ht="16" customHeight="1"/>
    <row r="515521" ht="15" customHeight="1"/>
    <row r="515522" ht="16" customHeight="1"/>
    <row r="515731" ht="15" customHeight="1"/>
    <row r="515732" ht="16" customHeight="1"/>
    <row r="515941" ht="15" customHeight="1"/>
    <row r="515942" ht="16" customHeight="1"/>
    <row r="516151" ht="15" customHeight="1"/>
    <row r="516152" ht="16" customHeight="1"/>
    <row r="516361" ht="15" customHeight="1"/>
    <row r="516362" ht="16" customHeight="1"/>
    <row r="516571" ht="15" customHeight="1"/>
    <row r="516572" ht="16" customHeight="1"/>
    <row r="516781" ht="15" customHeight="1"/>
    <row r="516782" ht="16" customHeight="1"/>
    <row r="516991" ht="15" customHeight="1"/>
    <row r="516992" ht="16" customHeight="1"/>
    <row r="517201" ht="15" customHeight="1"/>
    <row r="517202" ht="16" customHeight="1"/>
    <row r="517411" ht="15" customHeight="1"/>
    <row r="517412" ht="16" customHeight="1"/>
    <row r="517621" ht="15" customHeight="1"/>
    <row r="517622" ht="16" customHeight="1"/>
    <row r="517831" ht="15" customHeight="1"/>
    <row r="517832" ht="16" customHeight="1"/>
    <row r="518041" ht="15" customHeight="1"/>
    <row r="518042" ht="16" customHeight="1"/>
    <row r="518251" ht="15" customHeight="1"/>
    <row r="518252" ht="16" customHeight="1"/>
    <row r="518461" ht="15" customHeight="1"/>
    <row r="518462" ht="16" customHeight="1"/>
    <row r="518671" ht="15" customHeight="1"/>
    <row r="518672" ht="16" customHeight="1"/>
    <row r="518881" ht="15" customHeight="1"/>
    <row r="518882" ht="16" customHeight="1"/>
    <row r="519091" ht="15" customHeight="1"/>
    <row r="519092" ht="16" customHeight="1"/>
    <row r="519301" ht="15" customHeight="1"/>
    <row r="519302" ht="16" customHeight="1"/>
    <row r="519511" ht="15" customHeight="1"/>
    <row r="519512" ht="16" customHeight="1"/>
    <row r="519721" ht="15" customHeight="1"/>
    <row r="519722" ht="16" customHeight="1"/>
    <row r="519931" ht="15" customHeight="1"/>
    <row r="519932" ht="16" customHeight="1"/>
    <row r="520141" ht="15" customHeight="1"/>
    <row r="520142" ht="16" customHeight="1"/>
    <row r="520351" ht="15" customHeight="1"/>
    <row r="520352" ht="16" customHeight="1"/>
    <row r="520561" ht="15" customHeight="1"/>
    <row r="520562" ht="16" customHeight="1"/>
    <row r="520771" ht="15" customHeight="1"/>
    <row r="520772" ht="16" customHeight="1"/>
    <row r="520981" ht="15" customHeight="1"/>
    <row r="520982" ht="16" customHeight="1"/>
    <row r="521191" ht="15" customHeight="1"/>
    <row r="521192" ht="16" customHeight="1"/>
    <row r="521401" ht="15" customHeight="1"/>
    <row r="521402" ht="16" customHeight="1"/>
    <row r="521611" ht="15" customHeight="1"/>
    <row r="521612" ht="16" customHeight="1"/>
    <row r="521821" ht="15" customHeight="1"/>
    <row r="521822" ht="16" customHeight="1"/>
    <row r="522031" ht="15" customHeight="1"/>
    <row r="522032" ht="16" customHeight="1"/>
    <row r="522241" ht="15" customHeight="1"/>
    <row r="522242" ht="16" customHeight="1"/>
    <row r="522451" ht="15" customHeight="1"/>
    <row r="522452" ht="16" customHeight="1"/>
    <row r="522661" ht="15" customHeight="1"/>
    <row r="522662" ht="16" customHeight="1"/>
    <row r="522871" ht="15" customHeight="1"/>
    <row r="522872" ht="16" customHeight="1"/>
    <row r="523081" ht="15" customHeight="1"/>
    <row r="523082" ht="16" customHeight="1"/>
    <row r="523291" ht="15" customHeight="1"/>
    <row r="523292" ht="16" customHeight="1"/>
    <row r="523501" ht="15" customHeight="1"/>
    <row r="523502" ht="16" customHeight="1"/>
    <row r="523711" ht="15" customHeight="1"/>
    <row r="523712" ht="16" customHeight="1"/>
    <row r="523921" ht="15" customHeight="1"/>
    <row r="523922" ht="16" customHeight="1"/>
    <row r="524131" ht="15" customHeight="1"/>
    <row r="524132" ht="16" customHeight="1"/>
    <row r="524341" ht="15" customHeight="1"/>
    <row r="524342" ht="16" customHeight="1"/>
    <row r="524551" ht="15" customHeight="1"/>
    <row r="524552" ht="16" customHeight="1"/>
    <row r="524761" ht="15" customHeight="1"/>
    <row r="524762" ht="16" customHeight="1"/>
    <row r="524971" ht="15" customHeight="1"/>
    <row r="524972" ht="16" customHeight="1"/>
    <row r="525181" ht="15" customHeight="1"/>
    <row r="525182" ht="16" customHeight="1"/>
    <row r="525391" ht="15" customHeight="1"/>
    <row r="525392" ht="16" customHeight="1"/>
    <row r="525601" ht="15" customHeight="1"/>
    <row r="525602" ht="16" customHeight="1"/>
    <row r="525811" ht="15" customHeight="1"/>
    <row r="525812" ht="16" customHeight="1"/>
    <row r="526021" ht="15" customHeight="1"/>
    <row r="526022" ht="16" customHeight="1"/>
    <row r="526231" ht="15" customHeight="1"/>
    <row r="526232" ht="16" customHeight="1"/>
    <row r="526441" ht="15" customHeight="1"/>
    <row r="526442" ht="16" customHeight="1"/>
    <row r="526651" ht="15" customHeight="1"/>
    <row r="526652" ht="16" customHeight="1"/>
    <row r="526861" ht="15" customHeight="1"/>
    <row r="526862" ht="16" customHeight="1"/>
    <row r="527071" ht="15" customHeight="1"/>
    <row r="527072" ht="16" customHeight="1"/>
    <row r="527281" ht="15" customHeight="1"/>
    <row r="527282" ht="16" customHeight="1"/>
    <row r="527491" ht="15" customHeight="1"/>
    <row r="527492" ht="16" customHeight="1"/>
    <row r="527701" ht="15" customHeight="1"/>
    <row r="527702" ht="16" customHeight="1"/>
    <row r="527911" ht="15" customHeight="1"/>
    <row r="527912" ht="16" customHeight="1"/>
    <row r="528121" ht="15" customHeight="1"/>
    <row r="528122" ht="16" customHeight="1"/>
    <row r="528331" ht="15" customHeight="1"/>
    <row r="528332" ht="16" customHeight="1"/>
    <row r="528541" ht="15" customHeight="1"/>
    <row r="528542" ht="16" customHeight="1"/>
    <row r="528751" ht="15" customHeight="1"/>
    <row r="528752" ht="16" customHeight="1"/>
    <row r="528961" ht="15" customHeight="1"/>
    <row r="528962" ht="16" customHeight="1"/>
    <row r="529171" ht="15" customHeight="1"/>
    <row r="529172" ht="16" customHeight="1"/>
    <row r="529381" ht="15" customHeight="1"/>
    <row r="529382" ht="16" customHeight="1"/>
    <row r="529591" ht="15" customHeight="1"/>
    <row r="529592" ht="16" customHeight="1"/>
    <row r="529801" ht="15" customHeight="1"/>
    <row r="529802" ht="16" customHeight="1"/>
    <row r="530011" ht="15" customHeight="1"/>
    <row r="530012" ht="16" customHeight="1"/>
    <row r="530221" ht="15" customHeight="1"/>
    <row r="530222" ht="16" customHeight="1"/>
    <row r="530431" ht="15" customHeight="1"/>
    <row r="530432" ht="16" customHeight="1"/>
    <row r="530641" ht="15" customHeight="1"/>
    <row r="530642" ht="16" customHeight="1"/>
    <row r="530851" ht="15" customHeight="1"/>
    <row r="530852" ht="16" customHeight="1"/>
    <row r="531061" ht="15" customHeight="1"/>
    <row r="531062" ht="16" customHeight="1"/>
    <row r="531271" ht="15" customHeight="1"/>
    <row r="531272" ht="16" customHeight="1"/>
    <row r="531481" ht="15" customHeight="1"/>
    <row r="531482" ht="16" customHeight="1"/>
    <row r="531691" ht="15" customHeight="1"/>
    <row r="531692" ht="16" customHeight="1"/>
    <row r="531901" ht="15" customHeight="1"/>
    <row r="531902" ht="16" customHeight="1"/>
    <row r="532111" ht="15" customHeight="1"/>
    <row r="532112" ht="16" customHeight="1"/>
    <row r="532321" ht="15" customHeight="1"/>
    <row r="532322" ht="16" customHeight="1"/>
    <row r="532531" ht="15" customHeight="1"/>
    <row r="532532" ht="16" customHeight="1"/>
    <row r="532741" ht="15" customHeight="1"/>
    <row r="532742" ht="16" customHeight="1"/>
    <row r="532951" ht="15" customHeight="1"/>
    <row r="532952" ht="16" customHeight="1"/>
    <row r="533161" ht="15" customHeight="1"/>
    <row r="533162" ht="16" customHeight="1"/>
    <row r="533371" ht="15" customHeight="1"/>
    <row r="533372" ht="16" customHeight="1"/>
    <row r="533581" ht="15" customHeight="1"/>
    <row r="533582" ht="16" customHeight="1"/>
    <row r="533791" ht="15" customHeight="1"/>
    <row r="533792" ht="16" customHeight="1"/>
    <row r="534001" ht="15" customHeight="1"/>
    <row r="534002" ht="16" customHeight="1"/>
    <row r="534211" ht="15" customHeight="1"/>
    <row r="534212" ht="16" customHeight="1"/>
    <row r="534421" ht="15" customHeight="1"/>
    <row r="534422" ht="16" customHeight="1"/>
    <row r="534631" ht="15" customHeight="1"/>
    <row r="534632" ht="16" customHeight="1"/>
    <row r="534841" ht="15" customHeight="1"/>
    <row r="534842" ht="16" customHeight="1"/>
    <row r="535051" ht="15" customHeight="1"/>
    <row r="535052" ht="16" customHeight="1"/>
    <row r="535261" ht="15" customHeight="1"/>
    <row r="535262" ht="16" customHeight="1"/>
    <row r="535471" ht="15" customHeight="1"/>
    <row r="535472" ht="16" customHeight="1"/>
    <row r="535681" ht="15" customHeight="1"/>
    <row r="535682" ht="16" customHeight="1"/>
    <row r="535891" ht="15" customHeight="1"/>
    <row r="535892" ht="16" customHeight="1"/>
    <row r="536101" ht="15" customHeight="1"/>
    <row r="536102" ht="16" customHeight="1"/>
    <row r="536311" ht="15" customHeight="1"/>
    <row r="536312" ht="16" customHeight="1"/>
    <row r="536521" ht="15" customHeight="1"/>
    <row r="536522" ht="16" customHeight="1"/>
    <row r="536731" ht="15" customHeight="1"/>
    <row r="536732" ht="16" customHeight="1"/>
    <row r="536941" ht="15" customHeight="1"/>
    <row r="536942" ht="16" customHeight="1"/>
    <row r="537151" ht="15" customHeight="1"/>
    <row r="537152" ht="16" customHeight="1"/>
    <row r="537361" ht="15" customHeight="1"/>
    <row r="537362" ht="16" customHeight="1"/>
    <row r="537571" ht="15" customHeight="1"/>
    <row r="537572" ht="16" customHeight="1"/>
    <row r="537781" ht="15" customHeight="1"/>
    <row r="537782" ht="16" customHeight="1"/>
    <row r="537991" ht="15" customHeight="1"/>
    <row r="537992" ht="16" customHeight="1"/>
    <row r="538201" ht="15" customHeight="1"/>
    <row r="538202" ht="16" customHeight="1"/>
    <row r="538411" ht="15" customHeight="1"/>
    <row r="538412" ht="16" customHeight="1"/>
    <row r="538621" ht="15" customHeight="1"/>
    <row r="538622" ht="16" customHeight="1"/>
    <row r="538831" ht="15" customHeight="1"/>
    <row r="538832" ht="16" customHeight="1"/>
    <row r="539041" ht="15" customHeight="1"/>
    <row r="539042" ht="16" customHeight="1"/>
    <row r="539251" ht="15" customHeight="1"/>
    <row r="539252" ht="16" customHeight="1"/>
    <row r="539461" ht="15" customHeight="1"/>
    <row r="539462" ht="16" customHeight="1"/>
    <row r="539671" ht="15" customHeight="1"/>
    <row r="539672" ht="16" customHeight="1"/>
    <row r="539881" ht="15" customHeight="1"/>
    <row r="539882" ht="16" customHeight="1"/>
    <row r="540091" ht="15" customHeight="1"/>
    <row r="540092" ht="16" customHeight="1"/>
    <row r="540301" ht="15" customHeight="1"/>
    <row r="540302" ht="16" customHeight="1"/>
    <row r="540511" ht="15" customHeight="1"/>
    <row r="540512" ht="16" customHeight="1"/>
    <row r="540721" ht="15" customHeight="1"/>
    <row r="540722" ht="16" customHeight="1"/>
    <row r="540931" ht="15" customHeight="1"/>
    <row r="540932" ht="16" customHeight="1"/>
    <row r="541141" ht="15" customHeight="1"/>
    <row r="541142" ht="16" customHeight="1"/>
    <row r="541351" ht="15" customHeight="1"/>
    <row r="541352" ht="16" customHeight="1"/>
    <row r="541561" ht="15" customHeight="1"/>
    <row r="541562" ht="16" customHeight="1"/>
    <row r="541771" ht="15" customHeight="1"/>
    <row r="541772" ht="16" customHeight="1"/>
    <row r="541981" ht="15" customHeight="1"/>
    <row r="541982" ht="16" customHeight="1"/>
    <row r="542191" ht="15" customHeight="1"/>
    <row r="542192" ht="16" customHeight="1"/>
    <row r="542401" ht="15" customHeight="1"/>
    <row r="542402" ht="16" customHeight="1"/>
    <row r="542611" ht="15" customHeight="1"/>
    <row r="542612" ht="16" customHeight="1"/>
    <row r="542821" ht="15" customHeight="1"/>
    <row r="542822" ht="16" customHeight="1"/>
    <row r="543031" ht="15" customHeight="1"/>
    <row r="543032" ht="16" customHeight="1"/>
    <row r="543241" ht="15" customHeight="1"/>
    <row r="543242" ht="16" customHeight="1"/>
    <row r="543451" ht="15" customHeight="1"/>
    <row r="543452" ht="16" customHeight="1"/>
    <row r="543661" ht="15" customHeight="1"/>
    <row r="543662" ht="16" customHeight="1"/>
    <row r="543871" ht="15" customHeight="1"/>
    <row r="543872" ht="16" customHeight="1"/>
    <row r="544081" ht="15" customHeight="1"/>
    <row r="544082" ht="16" customHeight="1"/>
    <row r="544291" ht="15" customHeight="1"/>
    <row r="544292" ht="16" customHeight="1"/>
    <row r="544501" ht="15" customHeight="1"/>
    <row r="544502" ht="16" customHeight="1"/>
    <row r="544711" ht="15" customHeight="1"/>
    <row r="544712" ht="16" customHeight="1"/>
    <row r="544921" ht="15" customHeight="1"/>
    <row r="544922" ht="16" customHeight="1"/>
    <row r="545131" ht="15" customHeight="1"/>
    <row r="545132" ht="16" customHeight="1"/>
    <row r="545341" ht="15" customHeight="1"/>
    <row r="545342" ht="16" customHeight="1"/>
    <row r="545551" ht="15" customHeight="1"/>
    <row r="545552" ht="16" customHeight="1"/>
    <row r="545761" ht="15" customHeight="1"/>
    <row r="545762" ht="16" customHeight="1"/>
    <row r="545971" ht="15" customHeight="1"/>
    <row r="545972" ht="16" customHeight="1"/>
    <row r="546181" ht="15" customHeight="1"/>
    <row r="546182" ht="16" customHeight="1"/>
    <row r="546391" ht="15" customHeight="1"/>
    <row r="546392" ht="16" customHeight="1"/>
    <row r="546601" ht="15" customHeight="1"/>
    <row r="546602" ht="16" customHeight="1"/>
    <row r="546811" ht="15" customHeight="1"/>
    <row r="546812" ht="16" customHeight="1"/>
    <row r="547021" ht="15" customHeight="1"/>
    <row r="547022" ht="16" customHeight="1"/>
    <row r="547231" ht="15" customHeight="1"/>
    <row r="547232" ht="16" customHeight="1"/>
    <row r="547441" ht="15" customHeight="1"/>
    <row r="547442" ht="16" customHeight="1"/>
    <row r="547651" ht="15" customHeight="1"/>
    <row r="547652" ht="16" customHeight="1"/>
    <row r="547861" ht="15" customHeight="1"/>
    <row r="547862" ht="16" customHeight="1"/>
    <row r="548071" ht="15" customHeight="1"/>
    <row r="548072" ht="16" customHeight="1"/>
    <row r="548281" ht="15" customHeight="1"/>
    <row r="548282" ht="16" customHeight="1"/>
    <row r="548491" ht="15" customHeight="1"/>
    <row r="548492" ht="16" customHeight="1"/>
    <row r="548701" ht="15" customHeight="1"/>
    <row r="548702" ht="16" customHeight="1"/>
    <row r="548911" ht="15" customHeight="1"/>
    <row r="548912" ht="16" customHeight="1"/>
    <row r="549121" ht="15" customHeight="1"/>
    <row r="549122" ht="16" customHeight="1"/>
    <row r="549331" ht="15" customHeight="1"/>
    <row r="549332" ht="16" customHeight="1"/>
    <row r="549541" ht="15" customHeight="1"/>
    <row r="549542" ht="16" customHeight="1"/>
    <row r="549751" ht="15" customHeight="1"/>
    <row r="549752" ht="16" customHeight="1"/>
    <row r="549961" ht="15" customHeight="1"/>
    <row r="549962" ht="16" customHeight="1"/>
    <row r="550171" ht="15" customHeight="1"/>
    <row r="550172" ht="16" customHeight="1"/>
    <row r="550381" ht="15" customHeight="1"/>
    <row r="550382" ht="16" customHeight="1"/>
    <row r="550591" ht="15" customHeight="1"/>
    <row r="550592" ht="16" customHeight="1"/>
    <row r="550801" ht="15" customHeight="1"/>
    <row r="550802" ht="16" customHeight="1"/>
    <row r="551011" ht="15" customHeight="1"/>
    <row r="551012" ht="16" customHeight="1"/>
    <row r="551221" ht="15" customHeight="1"/>
    <row r="551222" ht="16" customHeight="1"/>
    <row r="551431" ht="15" customHeight="1"/>
    <row r="551432" ht="16" customHeight="1"/>
    <row r="551641" ht="15" customHeight="1"/>
    <row r="551642" ht="16" customHeight="1"/>
    <row r="551851" ht="15" customHeight="1"/>
    <row r="551852" ht="16" customHeight="1"/>
    <row r="552061" ht="15" customHeight="1"/>
    <row r="552062" ht="16" customHeight="1"/>
    <row r="552271" ht="15" customHeight="1"/>
    <row r="552272" ht="16" customHeight="1"/>
    <row r="552481" ht="15" customHeight="1"/>
    <row r="552482" ht="16" customHeight="1"/>
    <row r="552691" ht="15" customHeight="1"/>
    <row r="552692" ht="16" customHeight="1"/>
    <row r="552901" ht="15" customHeight="1"/>
    <row r="552902" ht="16" customHeight="1"/>
    <row r="553111" ht="15" customHeight="1"/>
    <row r="553112" ht="16" customHeight="1"/>
    <row r="553321" ht="15" customHeight="1"/>
    <row r="553322" ht="16" customHeight="1"/>
    <row r="553531" ht="15" customHeight="1"/>
    <row r="553532" ht="16" customHeight="1"/>
    <row r="553741" ht="15" customHeight="1"/>
    <row r="553742" ht="16" customHeight="1"/>
    <row r="553951" ht="15" customHeight="1"/>
    <row r="553952" ht="16" customHeight="1"/>
    <row r="554161" ht="15" customHeight="1"/>
    <row r="554162" ht="16" customHeight="1"/>
    <row r="554371" ht="15" customHeight="1"/>
    <row r="554372" ht="16" customHeight="1"/>
    <row r="554581" ht="15" customHeight="1"/>
    <row r="554582" ht="16" customHeight="1"/>
    <row r="554791" ht="15" customHeight="1"/>
    <row r="554792" ht="16" customHeight="1"/>
    <row r="555001" ht="15" customHeight="1"/>
    <row r="555002" ht="16" customHeight="1"/>
    <row r="555211" ht="15" customHeight="1"/>
    <row r="555212" ht="16" customHeight="1"/>
    <row r="555421" ht="15" customHeight="1"/>
    <row r="555422" ht="16" customHeight="1"/>
    <row r="555631" ht="15" customHeight="1"/>
    <row r="555632" ht="16" customHeight="1"/>
    <row r="555841" ht="15" customHeight="1"/>
    <row r="555842" ht="16" customHeight="1"/>
    <row r="556051" ht="15" customHeight="1"/>
    <row r="556052" ht="16" customHeight="1"/>
    <row r="556261" ht="15" customHeight="1"/>
    <row r="556262" ht="16" customHeight="1"/>
    <row r="556471" ht="15" customHeight="1"/>
    <row r="556472" ht="16" customHeight="1"/>
    <row r="556681" ht="15" customHeight="1"/>
    <row r="556682" ht="16" customHeight="1"/>
    <row r="556891" ht="15" customHeight="1"/>
    <row r="556892" ht="16" customHeight="1"/>
    <row r="557101" ht="15" customHeight="1"/>
    <row r="557102" ht="16" customHeight="1"/>
    <row r="557311" ht="15" customHeight="1"/>
    <row r="557312" ht="16" customHeight="1"/>
    <row r="557521" ht="15" customHeight="1"/>
    <row r="557522" ht="16" customHeight="1"/>
    <row r="557731" ht="15" customHeight="1"/>
    <row r="557732" ht="16" customHeight="1"/>
    <row r="557941" ht="15" customHeight="1"/>
    <row r="557942" ht="16" customHeight="1"/>
    <row r="558151" ht="15" customHeight="1"/>
    <row r="558152" ht="16" customHeight="1"/>
    <row r="558361" ht="15" customHeight="1"/>
    <row r="558362" ht="16" customHeight="1"/>
    <row r="558571" ht="15" customHeight="1"/>
    <row r="558572" ht="16" customHeight="1"/>
    <row r="558781" ht="15" customHeight="1"/>
    <row r="558782" ht="16" customHeight="1"/>
    <row r="558991" ht="15" customHeight="1"/>
    <row r="558992" ht="16" customHeight="1"/>
    <row r="559201" ht="15" customHeight="1"/>
    <row r="559202" ht="16" customHeight="1"/>
    <row r="559411" ht="15" customHeight="1"/>
    <row r="559412" ht="16" customHeight="1"/>
    <row r="559621" ht="15" customHeight="1"/>
    <row r="559622" ht="16" customHeight="1"/>
    <row r="559831" ht="15" customHeight="1"/>
    <row r="559832" ht="16" customHeight="1"/>
    <row r="560041" ht="15" customHeight="1"/>
    <row r="560042" ht="16" customHeight="1"/>
    <row r="560251" ht="15" customHeight="1"/>
    <row r="560252" ht="16" customHeight="1"/>
    <row r="560461" ht="15" customHeight="1"/>
    <row r="560462" ht="16" customHeight="1"/>
    <row r="560671" ht="15" customHeight="1"/>
    <row r="560672" ht="16" customHeight="1"/>
    <row r="560881" ht="15" customHeight="1"/>
    <row r="560882" ht="16" customHeight="1"/>
    <row r="561091" ht="15" customHeight="1"/>
    <row r="561092" ht="16" customHeight="1"/>
    <row r="561301" ht="15" customHeight="1"/>
    <row r="561302" ht="16" customHeight="1"/>
    <row r="561511" ht="15" customHeight="1"/>
    <row r="561512" ht="16" customHeight="1"/>
    <row r="561721" ht="15" customHeight="1"/>
    <row r="561722" ht="16" customHeight="1"/>
    <row r="561931" ht="15" customHeight="1"/>
    <row r="561932" ht="16" customHeight="1"/>
    <row r="562141" ht="15" customHeight="1"/>
    <row r="562142" ht="16" customHeight="1"/>
    <row r="562351" ht="15" customHeight="1"/>
    <row r="562352" ht="16" customHeight="1"/>
    <row r="562561" ht="15" customHeight="1"/>
    <row r="562562" ht="16" customHeight="1"/>
    <row r="562771" ht="15" customHeight="1"/>
    <row r="562772" ht="16" customHeight="1"/>
    <row r="562981" ht="15" customHeight="1"/>
    <row r="562982" ht="16" customHeight="1"/>
    <row r="563191" ht="15" customHeight="1"/>
    <row r="563192" ht="16" customHeight="1"/>
    <row r="563401" ht="15" customHeight="1"/>
    <row r="563402" ht="16" customHeight="1"/>
    <row r="563611" ht="15" customHeight="1"/>
    <row r="563612" ht="16" customHeight="1"/>
    <row r="563821" ht="15" customHeight="1"/>
    <row r="563822" ht="16" customHeight="1"/>
    <row r="564031" ht="15" customHeight="1"/>
    <row r="564032" ht="16" customHeight="1"/>
    <row r="564241" ht="15" customHeight="1"/>
    <row r="564242" ht="16" customHeight="1"/>
    <row r="564451" ht="15" customHeight="1"/>
    <row r="564452" ht="16" customHeight="1"/>
    <row r="564661" ht="15" customHeight="1"/>
    <row r="564662" ht="16" customHeight="1"/>
    <row r="564871" ht="15" customHeight="1"/>
    <row r="564872" ht="16" customHeight="1"/>
    <row r="565081" ht="15" customHeight="1"/>
    <row r="565082" ht="16" customHeight="1"/>
    <row r="565291" ht="15" customHeight="1"/>
    <row r="565292" ht="16" customHeight="1"/>
    <row r="565501" ht="15" customHeight="1"/>
    <row r="565502" ht="16" customHeight="1"/>
    <row r="565711" ht="15" customHeight="1"/>
    <row r="565712" ht="16" customHeight="1"/>
    <row r="565921" ht="15" customHeight="1"/>
    <row r="565922" ht="16" customHeight="1"/>
    <row r="566131" ht="15" customHeight="1"/>
    <row r="566132" ht="16" customHeight="1"/>
    <row r="566341" ht="15" customHeight="1"/>
    <row r="566342" ht="16" customHeight="1"/>
    <row r="566551" ht="15" customHeight="1"/>
    <row r="566552" ht="16" customHeight="1"/>
    <row r="566761" ht="15" customHeight="1"/>
    <row r="566762" ht="16" customHeight="1"/>
    <row r="566971" ht="15" customHeight="1"/>
    <row r="566972" ht="16" customHeight="1"/>
    <row r="567181" ht="15" customHeight="1"/>
    <row r="567182" ht="16" customHeight="1"/>
    <row r="567391" ht="15" customHeight="1"/>
    <row r="567392" ht="16" customHeight="1"/>
    <row r="567601" ht="15" customHeight="1"/>
    <row r="567602" ht="16" customHeight="1"/>
    <row r="567811" ht="15" customHeight="1"/>
    <row r="567812" ht="16" customHeight="1"/>
    <row r="568021" ht="15" customHeight="1"/>
    <row r="568022" ht="16" customHeight="1"/>
    <row r="568231" ht="15" customHeight="1"/>
    <row r="568232" ht="16" customHeight="1"/>
    <row r="568441" ht="15" customHeight="1"/>
    <row r="568442" ht="16" customHeight="1"/>
    <row r="568651" ht="15" customHeight="1"/>
    <row r="568652" ht="16" customHeight="1"/>
    <row r="568861" ht="15" customHeight="1"/>
    <row r="568862" ht="16" customHeight="1"/>
    <row r="569071" ht="15" customHeight="1"/>
    <row r="569072" ht="16" customHeight="1"/>
    <row r="569281" ht="15" customHeight="1"/>
    <row r="569282" ht="16" customHeight="1"/>
    <row r="569491" ht="15" customHeight="1"/>
    <row r="569492" ht="16" customHeight="1"/>
    <row r="569701" ht="15" customHeight="1"/>
    <row r="569702" ht="16" customHeight="1"/>
    <row r="569911" ht="15" customHeight="1"/>
    <row r="569912" ht="16" customHeight="1"/>
    <row r="570121" ht="15" customHeight="1"/>
    <row r="570122" ht="16" customHeight="1"/>
    <row r="570331" ht="15" customHeight="1"/>
    <row r="570332" ht="16" customHeight="1"/>
    <row r="570541" ht="15" customHeight="1"/>
    <row r="570542" ht="16" customHeight="1"/>
    <row r="570751" ht="15" customHeight="1"/>
    <row r="570752" ht="16" customHeight="1"/>
    <row r="570961" ht="15" customHeight="1"/>
    <row r="570962" ht="16" customHeight="1"/>
    <row r="571171" ht="15" customHeight="1"/>
    <row r="571172" ht="16" customHeight="1"/>
    <row r="571381" ht="15" customHeight="1"/>
    <row r="571382" ht="16" customHeight="1"/>
    <row r="571591" ht="15" customHeight="1"/>
    <row r="571592" ht="16" customHeight="1"/>
    <row r="571801" ht="15" customHeight="1"/>
    <row r="571802" ht="16" customHeight="1"/>
    <row r="572011" ht="15" customHeight="1"/>
    <row r="572012" ht="16" customHeight="1"/>
    <row r="572221" ht="15" customHeight="1"/>
    <row r="572222" ht="16" customHeight="1"/>
    <row r="572431" ht="15" customHeight="1"/>
    <row r="572432" ht="16" customHeight="1"/>
    <row r="572641" ht="15" customHeight="1"/>
    <row r="572642" ht="16" customHeight="1"/>
    <row r="572851" ht="15" customHeight="1"/>
    <row r="572852" ht="16" customHeight="1"/>
    <row r="573061" ht="15" customHeight="1"/>
    <row r="573062" ht="16" customHeight="1"/>
    <row r="573271" ht="15" customHeight="1"/>
    <row r="573272" ht="16" customHeight="1"/>
    <row r="573481" ht="15" customHeight="1"/>
    <row r="573482" ht="16" customHeight="1"/>
    <row r="573691" ht="15" customHeight="1"/>
    <row r="573692" ht="16" customHeight="1"/>
    <row r="573901" ht="15" customHeight="1"/>
    <row r="573902" ht="16" customHeight="1"/>
    <row r="574111" ht="15" customHeight="1"/>
    <row r="574112" ht="16" customHeight="1"/>
    <row r="574321" ht="15" customHeight="1"/>
    <row r="574322" ht="16" customHeight="1"/>
    <row r="574531" ht="15" customHeight="1"/>
    <row r="574532" ht="16" customHeight="1"/>
    <row r="574741" ht="15" customHeight="1"/>
    <row r="574742" ht="16" customHeight="1"/>
    <row r="574951" ht="15" customHeight="1"/>
    <row r="574952" ht="16" customHeight="1"/>
    <row r="575161" ht="15" customHeight="1"/>
    <row r="575162" ht="16" customHeight="1"/>
    <row r="575371" ht="15" customHeight="1"/>
    <row r="575372" ht="16" customHeight="1"/>
    <row r="575581" ht="15" customHeight="1"/>
    <row r="575582" ht="16" customHeight="1"/>
    <row r="575791" ht="15" customHeight="1"/>
    <row r="575792" ht="16" customHeight="1"/>
    <row r="576001" ht="15" customHeight="1"/>
    <row r="576002" ht="16" customHeight="1"/>
    <row r="576211" ht="15" customHeight="1"/>
    <row r="576212" ht="16" customHeight="1"/>
    <row r="576421" ht="15" customHeight="1"/>
    <row r="576422" ht="16" customHeight="1"/>
    <row r="576631" ht="15" customHeight="1"/>
    <row r="576632" ht="16" customHeight="1"/>
    <row r="576841" ht="15" customHeight="1"/>
    <row r="576842" ht="16" customHeight="1"/>
    <row r="577051" ht="15" customHeight="1"/>
    <row r="577052" ht="16" customHeight="1"/>
    <row r="577261" ht="15" customHeight="1"/>
    <row r="577262" ht="16" customHeight="1"/>
    <row r="577471" ht="15" customHeight="1"/>
    <row r="577472" ht="16" customHeight="1"/>
    <row r="577681" ht="15" customHeight="1"/>
    <row r="577682" ht="16" customHeight="1"/>
    <row r="577891" ht="15" customHeight="1"/>
    <row r="577892" ht="16" customHeight="1"/>
    <row r="578101" ht="15" customHeight="1"/>
    <row r="578102" ht="16" customHeight="1"/>
    <row r="578311" ht="15" customHeight="1"/>
    <row r="578312" ht="16" customHeight="1"/>
    <row r="578521" ht="15" customHeight="1"/>
    <row r="578522" ht="16" customHeight="1"/>
    <row r="578731" ht="15" customHeight="1"/>
    <row r="578732" ht="16" customHeight="1"/>
    <row r="578941" ht="15" customHeight="1"/>
    <row r="578942" ht="16" customHeight="1"/>
    <row r="579151" ht="15" customHeight="1"/>
    <row r="579152" ht="16" customHeight="1"/>
    <row r="579361" ht="15" customHeight="1"/>
    <row r="579362" ht="16" customHeight="1"/>
    <row r="579571" ht="15" customHeight="1"/>
    <row r="579572" ht="16" customHeight="1"/>
    <row r="579781" ht="15" customHeight="1"/>
    <row r="579782" ht="16" customHeight="1"/>
    <row r="579991" ht="15" customHeight="1"/>
    <row r="579992" ht="16" customHeight="1"/>
    <row r="580201" ht="15" customHeight="1"/>
    <row r="580202" ht="16" customHeight="1"/>
    <row r="580411" ht="15" customHeight="1"/>
    <row r="580412" ht="16" customHeight="1"/>
    <row r="580621" ht="15" customHeight="1"/>
    <row r="580622" ht="16" customHeight="1"/>
    <row r="580831" ht="15" customHeight="1"/>
    <row r="580832" ht="16" customHeight="1"/>
    <row r="581041" ht="15" customHeight="1"/>
    <row r="581042" ht="16" customHeight="1"/>
    <row r="581251" ht="15" customHeight="1"/>
    <row r="581252" ht="16" customHeight="1"/>
    <row r="581461" ht="15" customHeight="1"/>
    <row r="581462" ht="16" customHeight="1"/>
    <row r="581671" ht="15" customHeight="1"/>
    <row r="581672" ht="16" customHeight="1"/>
    <row r="581881" ht="15" customHeight="1"/>
    <row r="581882" ht="16" customHeight="1"/>
    <row r="582091" ht="15" customHeight="1"/>
    <row r="582092" ht="16" customHeight="1"/>
    <row r="582301" ht="15" customHeight="1"/>
    <row r="582302" ht="16" customHeight="1"/>
    <row r="582511" ht="15" customHeight="1"/>
    <row r="582512" ht="16" customHeight="1"/>
    <row r="582721" ht="15" customHeight="1"/>
    <row r="582722" ht="16" customHeight="1"/>
    <row r="582931" ht="15" customHeight="1"/>
    <row r="582932" ht="16" customHeight="1"/>
    <row r="583141" ht="15" customHeight="1"/>
    <row r="583142" ht="16" customHeight="1"/>
    <row r="583351" ht="15" customHeight="1"/>
    <row r="583352" ht="16" customHeight="1"/>
    <row r="583561" ht="15" customHeight="1"/>
    <row r="583562" ht="16" customHeight="1"/>
    <row r="583771" ht="15" customHeight="1"/>
    <row r="583772" ht="16" customHeight="1"/>
    <row r="583981" ht="15" customHeight="1"/>
    <row r="583982" ht="16" customHeight="1"/>
    <row r="584191" ht="15" customHeight="1"/>
    <row r="584192" ht="16" customHeight="1"/>
    <row r="584401" ht="15" customHeight="1"/>
    <row r="584402" ht="16" customHeight="1"/>
    <row r="584611" ht="15" customHeight="1"/>
    <row r="584612" ht="16" customHeight="1"/>
    <row r="584821" ht="15" customHeight="1"/>
    <row r="584822" ht="16" customHeight="1"/>
    <row r="585031" ht="15" customHeight="1"/>
    <row r="585032" ht="16" customHeight="1"/>
    <row r="585241" ht="15" customHeight="1"/>
    <row r="585242" ht="16" customHeight="1"/>
    <row r="585451" ht="15" customHeight="1"/>
    <row r="585452" ht="16" customHeight="1"/>
    <row r="585661" ht="15" customHeight="1"/>
    <row r="585662" ht="16" customHeight="1"/>
    <row r="585871" ht="15" customHeight="1"/>
    <row r="585872" ht="16" customHeight="1"/>
    <row r="586081" ht="15" customHeight="1"/>
    <row r="586082" ht="16" customHeight="1"/>
    <row r="586291" ht="15" customHeight="1"/>
    <row r="586292" ht="16" customHeight="1"/>
    <row r="586501" ht="15" customHeight="1"/>
    <row r="586502" ht="16" customHeight="1"/>
    <row r="586711" ht="15" customHeight="1"/>
    <row r="586712" ht="16" customHeight="1"/>
    <row r="586921" ht="15" customHeight="1"/>
    <row r="586922" ht="16" customHeight="1"/>
    <row r="587131" ht="15" customHeight="1"/>
    <row r="587132" ht="16" customHeight="1"/>
    <row r="587341" ht="15" customHeight="1"/>
    <row r="587342" ht="16" customHeight="1"/>
    <row r="587551" ht="15" customHeight="1"/>
    <row r="587552" ht="16" customHeight="1"/>
    <row r="587761" ht="15" customHeight="1"/>
    <row r="587762" ht="16" customHeight="1"/>
    <row r="587971" ht="15" customHeight="1"/>
    <row r="587972" ht="16" customHeight="1"/>
    <row r="588181" ht="15" customHeight="1"/>
    <row r="588182" ht="16" customHeight="1"/>
    <row r="588391" ht="15" customHeight="1"/>
    <row r="588392" ht="16" customHeight="1"/>
    <row r="588601" ht="15" customHeight="1"/>
    <row r="588602" ht="16" customHeight="1"/>
    <row r="588811" ht="15" customHeight="1"/>
    <row r="588812" ht="16" customHeight="1"/>
    <row r="589021" ht="15" customHeight="1"/>
    <row r="589022" ht="16" customHeight="1"/>
    <row r="589231" ht="15" customHeight="1"/>
    <row r="589232" ht="16" customHeight="1"/>
    <row r="589441" ht="15" customHeight="1"/>
    <row r="589442" ht="16" customHeight="1"/>
    <row r="589651" ht="15" customHeight="1"/>
    <row r="589652" ht="16" customHeight="1"/>
    <row r="589861" ht="15" customHeight="1"/>
    <row r="589862" ht="16" customHeight="1"/>
    <row r="590071" ht="15" customHeight="1"/>
    <row r="590072" ht="16" customHeight="1"/>
    <row r="590281" ht="15" customHeight="1"/>
    <row r="590282" ht="16" customHeight="1"/>
    <row r="590491" ht="15" customHeight="1"/>
    <row r="590492" ht="16" customHeight="1"/>
    <row r="590701" ht="15" customHeight="1"/>
    <row r="590702" ht="16" customHeight="1"/>
    <row r="590911" ht="15" customHeight="1"/>
    <row r="590912" ht="16" customHeight="1"/>
    <row r="591121" ht="15" customHeight="1"/>
    <row r="591122" ht="16" customHeight="1"/>
    <row r="591331" ht="15" customHeight="1"/>
    <row r="591332" ht="16" customHeight="1"/>
    <row r="591541" ht="15" customHeight="1"/>
    <row r="591542" ht="16" customHeight="1"/>
    <row r="591751" ht="15" customHeight="1"/>
    <row r="591752" ht="16" customHeight="1"/>
    <row r="591961" ht="15" customHeight="1"/>
    <row r="591962" ht="16" customHeight="1"/>
    <row r="592171" ht="15" customHeight="1"/>
    <row r="592172" ht="16" customHeight="1"/>
    <row r="592381" ht="15" customHeight="1"/>
    <row r="592382" ht="16" customHeight="1"/>
    <row r="592591" ht="15" customHeight="1"/>
    <row r="592592" ht="16" customHeight="1"/>
    <row r="592801" ht="15" customHeight="1"/>
    <row r="592802" ht="16" customHeight="1"/>
    <row r="593011" ht="15" customHeight="1"/>
    <row r="593012" ht="16" customHeight="1"/>
    <row r="593221" ht="15" customHeight="1"/>
    <row r="593222" ht="16" customHeight="1"/>
    <row r="593431" ht="15" customHeight="1"/>
    <row r="593432" ht="16" customHeight="1"/>
    <row r="593641" ht="15" customHeight="1"/>
    <row r="593642" ht="16" customHeight="1"/>
    <row r="593851" ht="15" customHeight="1"/>
    <row r="593852" ht="16" customHeight="1"/>
    <row r="594061" ht="15" customHeight="1"/>
    <row r="594062" ht="16" customHeight="1"/>
    <row r="594271" ht="15" customHeight="1"/>
    <row r="594272" ht="16" customHeight="1"/>
    <row r="594481" ht="15" customHeight="1"/>
    <row r="594482" ht="16" customHeight="1"/>
    <row r="594691" ht="15" customHeight="1"/>
    <row r="594692" ht="16" customHeight="1"/>
    <row r="594901" ht="15" customHeight="1"/>
    <row r="594902" ht="16" customHeight="1"/>
    <row r="595111" ht="15" customHeight="1"/>
    <row r="595112" ht="16" customHeight="1"/>
    <row r="595321" ht="15" customHeight="1"/>
    <row r="595322" ht="16" customHeight="1"/>
    <row r="595531" ht="15" customHeight="1"/>
    <row r="595532" ht="16" customHeight="1"/>
    <row r="595741" ht="15" customHeight="1"/>
    <row r="595742" ht="16" customHeight="1"/>
    <row r="595951" ht="15" customHeight="1"/>
    <row r="595952" ht="16" customHeight="1"/>
    <row r="596161" ht="15" customHeight="1"/>
    <row r="596162" ht="16" customHeight="1"/>
    <row r="596371" ht="15" customHeight="1"/>
    <row r="596372" ht="16" customHeight="1"/>
    <row r="596581" ht="15" customHeight="1"/>
    <row r="596582" ht="16" customHeight="1"/>
    <row r="596791" ht="15" customHeight="1"/>
    <row r="596792" ht="16" customHeight="1"/>
    <row r="597001" ht="15" customHeight="1"/>
    <row r="597002" ht="16" customHeight="1"/>
    <row r="597211" ht="15" customHeight="1"/>
    <row r="597212" ht="16" customHeight="1"/>
    <row r="597421" ht="15" customHeight="1"/>
    <row r="597422" ht="16" customHeight="1"/>
    <row r="597631" ht="15" customHeight="1"/>
    <row r="597632" ht="16" customHeight="1"/>
    <row r="597841" ht="15" customHeight="1"/>
    <row r="597842" ht="16" customHeight="1"/>
    <row r="598051" ht="15" customHeight="1"/>
    <row r="598052" ht="16" customHeight="1"/>
    <row r="598261" ht="15" customHeight="1"/>
    <row r="598262" ht="16" customHeight="1"/>
    <row r="598471" ht="15" customHeight="1"/>
    <row r="598472" ht="16" customHeight="1"/>
    <row r="598681" ht="15" customHeight="1"/>
    <row r="598682" ht="16" customHeight="1"/>
    <row r="598891" ht="15" customHeight="1"/>
    <row r="598892" ht="16" customHeight="1"/>
    <row r="599101" ht="15" customHeight="1"/>
    <row r="599102" ht="16" customHeight="1"/>
    <row r="599311" ht="15" customHeight="1"/>
    <row r="599312" ht="16" customHeight="1"/>
    <row r="599521" ht="15" customHeight="1"/>
    <row r="599522" ht="16" customHeight="1"/>
    <row r="599731" ht="15" customHeight="1"/>
    <row r="599732" ht="16" customHeight="1"/>
    <row r="599941" ht="15" customHeight="1"/>
    <row r="599942" ht="16" customHeight="1"/>
    <row r="600151" ht="15" customHeight="1"/>
    <row r="600152" ht="16" customHeight="1"/>
    <row r="600361" ht="15" customHeight="1"/>
    <row r="600362" ht="16" customHeight="1"/>
    <row r="600571" ht="15" customHeight="1"/>
    <row r="600572" ht="16" customHeight="1"/>
    <row r="600781" ht="15" customHeight="1"/>
    <row r="600782" ht="16" customHeight="1"/>
    <row r="600991" ht="15" customHeight="1"/>
    <row r="600992" ht="16" customHeight="1"/>
    <row r="601201" ht="15" customHeight="1"/>
    <row r="601202" ht="16" customHeight="1"/>
    <row r="601411" ht="15" customHeight="1"/>
    <row r="601412" ht="16" customHeight="1"/>
    <row r="601621" ht="15" customHeight="1"/>
    <row r="601622" ht="16" customHeight="1"/>
    <row r="601831" ht="15" customHeight="1"/>
    <row r="601832" ht="16" customHeight="1"/>
    <row r="602041" ht="15" customHeight="1"/>
    <row r="602042" ht="16" customHeight="1"/>
    <row r="602251" ht="15" customHeight="1"/>
    <row r="602252" ht="16" customHeight="1"/>
    <row r="602461" ht="15" customHeight="1"/>
    <row r="602462" ht="16" customHeight="1"/>
    <row r="602671" ht="15" customHeight="1"/>
    <row r="602672" ht="16" customHeight="1"/>
    <row r="602881" ht="15" customHeight="1"/>
    <row r="602882" ht="16" customHeight="1"/>
    <row r="603091" ht="15" customHeight="1"/>
    <row r="603092" ht="16" customHeight="1"/>
    <row r="603301" ht="15" customHeight="1"/>
    <row r="603302" ht="16" customHeight="1"/>
    <row r="603511" ht="15" customHeight="1"/>
    <row r="603512" ht="16" customHeight="1"/>
    <row r="603721" ht="15" customHeight="1"/>
    <row r="603722" ht="16" customHeight="1"/>
    <row r="603931" ht="15" customHeight="1"/>
    <row r="603932" ht="16" customHeight="1"/>
    <row r="604141" ht="15" customHeight="1"/>
    <row r="604142" ht="16" customHeight="1"/>
    <row r="604351" ht="15" customHeight="1"/>
    <row r="604352" ht="16" customHeight="1"/>
    <row r="604561" ht="15" customHeight="1"/>
    <row r="604562" ht="16" customHeight="1"/>
    <row r="604771" ht="15" customHeight="1"/>
    <row r="604772" ht="16" customHeight="1"/>
    <row r="604981" ht="15" customHeight="1"/>
    <row r="604982" ht="16" customHeight="1"/>
    <row r="605191" ht="15" customHeight="1"/>
    <row r="605192" ht="16" customHeight="1"/>
    <row r="605401" ht="15" customHeight="1"/>
    <row r="605402" ht="16" customHeight="1"/>
    <row r="605611" ht="15" customHeight="1"/>
    <row r="605612" ht="16" customHeight="1"/>
    <row r="605821" ht="15" customHeight="1"/>
    <row r="605822" ht="16" customHeight="1"/>
    <row r="606031" ht="15" customHeight="1"/>
    <row r="606032" ht="16" customHeight="1"/>
    <row r="606241" ht="15" customHeight="1"/>
    <row r="606242" ht="16" customHeight="1"/>
    <row r="606451" ht="15" customHeight="1"/>
    <row r="606452" ht="16" customHeight="1"/>
    <row r="606661" ht="15" customHeight="1"/>
    <row r="606662" ht="16" customHeight="1"/>
    <row r="606871" ht="15" customHeight="1"/>
    <row r="606872" ht="16" customHeight="1"/>
    <row r="607081" ht="15" customHeight="1"/>
    <row r="607082" ht="16" customHeight="1"/>
    <row r="607291" ht="15" customHeight="1"/>
    <row r="607292" ht="16" customHeight="1"/>
    <row r="607501" ht="15" customHeight="1"/>
    <row r="607502" ht="16" customHeight="1"/>
    <row r="607711" ht="15" customHeight="1"/>
    <row r="607712" ht="16" customHeight="1"/>
    <row r="607921" ht="15" customHeight="1"/>
    <row r="607922" ht="16" customHeight="1"/>
    <row r="608131" ht="15" customHeight="1"/>
    <row r="608132" ht="16" customHeight="1"/>
    <row r="608341" ht="15" customHeight="1"/>
    <row r="608342" ht="16" customHeight="1"/>
    <row r="608551" ht="15" customHeight="1"/>
    <row r="608552" ht="16" customHeight="1"/>
    <row r="608761" ht="15" customHeight="1"/>
    <row r="608762" ht="16" customHeight="1"/>
    <row r="608971" ht="15" customHeight="1"/>
    <row r="608972" ht="16" customHeight="1"/>
    <row r="609181" ht="15" customHeight="1"/>
    <row r="609182" ht="16" customHeight="1"/>
    <row r="609391" ht="15" customHeight="1"/>
    <row r="609392" ht="16" customHeight="1"/>
    <row r="609601" ht="15" customHeight="1"/>
    <row r="609602" ht="16" customHeight="1"/>
    <row r="609811" ht="15" customHeight="1"/>
    <row r="609812" ht="16" customHeight="1"/>
    <row r="610021" ht="15" customHeight="1"/>
    <row r="610022" ht="16" customHeight="1"/>
    <row r="610231" ht="15" customHeight="1"/>
    <row r="610232" ht="16" customHeight="1"/>
    <row r="610441" ht="15" customHeight="1"/>
    <row r="610442" ht="16" customHeight="1"/>
    <row r="610651" ht="15" customHeight="1"/>
    <row r="610652" ht="16" customHeight="1"/>
    <row r="610861" ht="15" customHeight="1"/>
    <row r="610862" ht="16" customHeight="1"/>
    <row r="611071" ht="15" customHeight="1"/>
    <row r="611072" ht="16" customHeight="1"/>
    <row r="611281" ht="15" customHeight="1"/>
    <row r="611282" ht="16" customHeight="1"/>
    <row r="611491" ht="15" customHeight="1"/>
    <row r="611492" ht="16" customHeight="1"/>
    <row r="611701" ht="15" customHeight="1"/>
    <row r="611702" ht="16" customHeight="1"/>
    <row r="611911" ht="15" customHeight="1"/>
    <row r="611912" ht="16" customHeight="1"/>
    <row r="612121" ht="15" customHeight="1"/>
    <row r="612122" ht="16" customHeight="1"/>
    <row r="612331" ht="15" customHeight="1"/>
    <row r="612332" ht="16" customHeight="1"/>
    <row r="612541" ht="15" customHeight="1"/>
    <row r="612542" ht="16" customHeight="1"/>
    <row r="612751" ht="15" customHeight="1"/>
    <row r="612752" ht="16" customHeight="1"/>
    <row r="612961" ht="15" customHeight="1"/>
    <row r="612962" ht="16" customHeight="1"/>
    <row r="613171" ht="15" customHeight="1"/>
    <row r="613172" ht="16" customHeight="1"/>
    <row r="613381" ht="15" customHeight="1"/>
    <row r="613382" ht="16" customHeight="1"/>
    <row r="613591" ht="15" customHeight="1"/>
    <row r="613592" ht="16" customHeight="1"/>
    <row r="613801" ht="15" customHeight="1"/>
    <row r="613802" ht="16" customHeight="1"/>
    <row r="614011" ht="15" customHeight="1"/>
    <row r="614012" ht="16" customHeight="1"/>
    <row r="614221" ht="15" customHeight="1"/>
    <row r="614222" ht="16" customHeight="1"/>
    <row r="614431" ht="15" customHeight="1"/>
    <row r="614432" ht="16" customHeight="1"/>
    <row r="614641" ht="15" customHeight="1"/>
    <row r="614642" ht="16" customHeight="1"/>
    <row r="614851" ht="15" customHeight="1"/>
    <row r="614852" ht="16" customHeight="1"/>
    <row r="615061" ht="15" customHeight="1"/>
    <row r="615062" ht="16" customHeight="1"/>
    <row r="615271" ht="15" customHeight="1"/>
    <row r="615272" ht="16" customHeight="1"/>
    <row r="615481" ht="15" customHeight="1"/>
    <row r="615482" ht="16" customHeight="1"/>
    <row r="615691" ht="15" customHeight="1"/>
    <row r="615692" ht="16" customHeight="1"/>
    <row r="615901" ht="15" customHeight="1"/>
    <row r="615902" ht="16" customHeight="1"/>
    <row r="616111" ht="15" customHeight="1"/>
    <row r="616112" ht="16" customHeight="1"/>
    <row r="616321" ht="15" customHeight="1"/>
    <row r="616322" ht="16" customHeight="1"/>
    <row r="616531" ht="15" customHeight="1"/>
    <row r="616532" ht="16" customHeight="1"/>
    <row r="616741" ht="15" customHeight="1"/>
    <row r="616742" ht="16" customHeight="1"/>
    <row r="616951" ht="15" customHeight="1"/>
    <row r="616952" ht="16" customHeight="1"/>
    <row r="617161" ht="15" customHeight="1"/>
    <row r="617162" ht="16" customHeight="1"/>
    <row r="617371" ht="15" customHeight="1"/>
    <row r="617372" ht="16" customHeight="1"/>
    <row r="617581" ht="15" customHeight="1"/>
    <row r="617582" ht="16" customHeight="1"/>
    <row r="617791" ht="15" customHeight="1"/>
    <row r="617792" ht="16" customHeight="1"/>
    <row r="618001" ht="15" customHeight="1"/>
    <row r="618002" ht="16" customHeight="1"/>
    <row r="618211" ht="15" customHeight="1"/>
    <row r="618212" ht="16" customHeight="1"/>
    <row r="618421" ht="15" customHeight="1"/>
    <row r="618422" ht="16" customHeight="1"/>
    <row r="618631" ht="15" customHeight="1"/>
    <row r="618632" ht="16" customHeight="1"/>
    <row r="618841" ht="15" customHeight="1"/>
    <row r="618842" ht="16" customHeight="1"/>
    <row r="619051" ht="15" customHeight="1"/>
    <row r="619052" ht="16" customHeight="1"/>
    <row r="619261" ht="15" customHeight="1"/>
    <row r="619262" ht="16" customHeight="1"/>
    <row r="619471" ht="15" customHeight="1"/>
    <row r="619472" ht="16" customHeight="1"/>
    <row r="619681" ht="15" customHeight="1"/>
    <row r="619682" ht="16" customHeight="1"/>
    <row r="619891" ht="15" customHeight="1"/>
    <row r="619892" ht="16" customHeight="1"/>
    <row r="620101" ht="15" customHeight="1"/>
    <row r="620102" ht="16" customHeight="1"/>
    <row r="620311" ht="15" customHeight="1"/>
    <row r="620312" ht="16" customHeight="1"/>
    <row r="620521" ht="15" customHeight="1"/>
    <row r="620522" ht="16" customHeight="1"/>
    <row r="620731" ht="15" customHeight="1"/>
    <row r="620732" ht="16" customHeight="1"/>
    <row r="620941" ht="15" customHeight="1"/>
    <row r="620942" ht="16" customHeight="1"/>
    <row r="621151" ht="15" customHeight="1"/>
    <row r="621152" ht="16" customHeight="1"/>
    <row r="621361" ht="15" customHeight="1"/>
    <row r="621362" ht="16" customHeight="1"/>
    <row r="621571" ht="15" customHeight="1"/>
    <row r="621572" ht="16" customHeight="1"/>
    <row r="621781" ht="15" customHeight="1"/>
    <row r="621782" ht="16" customHeight="1"/>
    <row r="621991" ht="15" customHeight="1"/>
    <row r="621992" ht="16" customHeight="1"/>
    <row r="622201" ht="15" customHeight="1"/>
    <row r="622202" ht="16" customHeight="1"/>
    <row r="622411" ht="15" customHeight="1"/>
    <row r="622412" ht="16" customHeight="1"/>
  </sheetData>
  <mergeCells count="14">
    <mergeCell ref="B123:C123"/>
    <mergeCell ref="B120:C120"/>
    <mergeCell ref="B117:C117"/>
    <mergeCell ref="B108:C108"/>
    <mergeCell ref="F93:G93"/>
    <mergeCell ref="B102:C102"/>
    <mergeCell ref="C2:G3"/>
    <mergeCell ref="F88:G88"/>
    <mergeCell ref="F38:G38"/>
    <mergeCell ref="F21:G21"/>
    <mergeCell ref="F82:G82"/>
    <mergeCell ref="B12:C12"/>
    <mergeCell ref="B8:C8"/>
    <mergeCell ref="F8:G8"/>
  </mergeCells>
  <phoneticPr fontId="5" type="noConversion"/>
  <conditionalFormatting sqref="H93">
    <cfRule type="containsText" dxfId="3" priority="29" operator="containsText" text="ERREUR">
      <formula>NOT(ISERROR(SEARCH("ERREUR",H93)))</formula>
    </cfRule>
    <cfRule type="containsText" dxfId="2" priority="30" operator="containsText" text="OK">
      <formula>NOT(ISERROR(SEARCH("OK",H93)))</formula>
    </cfRule>
  </conditionalFormatting>
  <dataValidations count="1">
    <dataValidation type="list" allowBlank="1" showInputMessage="1" showErrorMessage="1" sqref="C2:G3">
      <formula1>$L$4:$L$12</formula1>
    </dataValidation>
  </dataValidations>
  <pageMargins left="0.75000000000000011" right="0.75000000000000011" top="1" bottom="1" header="0.5" footer="0.5"/>
  <pageSetup paperSize="9" scale="29" orientation="portrait" horizontalDpi="4294967292" verticalDpi="4294967292"/>
  <ignoredErrors>
    <ignoredError sqref="H8 H21 H82" emptyCellReference="1"/>
  </ignoredErrors>
  <extLst>
    <ext xmlns:mx="http://schemas.microsoft.com/office/mac/excel/2008/main" uri="{64002731-A6B0-56B0-2670-7721B7C09600}">
      <mx:PLV Mode="0" OnePage="0" WScale="3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FF00FF"/>
  </sheetPr>
  <dimension ref="A1:AT68"/>
  <sheetViews>
    <sheetView topLeftCell="A18" workbookViewId="0">
      <selection activeCell="AH19" sqref="AH19"/>
    </sheetView>
  </sheetViews>
  <sheetFormatPr baseColWidth="10" defaultColWidth="10.83203125" defaultRowHeight="15" x14ac:dyDescent="0"/>
  <cols>
    <col min="1" max="1" width="2.6640625" style="258" customWidth="1"/>
    <col min="2" max="2" width="8.1640625" style="258" customWidth="1"/>
    <col min="3" max="3" width="47.1640625" style="258" customWidth="1"/>
    <col min="4" max="4" width="12" style="258" customWidth="1"/>
    <col min="5" max="5" width="34.1640625" style="258" customWidth="1"/>
    <col min="6" max="6" width="7.83203125" style="258" customWidth="1"/>
    <col min="7" max="7" width="8.1640625" style="258" customWidth="1"/>
    <col min="8" max="8" width="47.1640625" style="258" customWidth="1"/>
    <col min="9" max="9" width="12" style="258" customWidth="1"/>
    <col min="10" max="10" width="34.1640625" style="258" customWidth="1"/>
    <col min="11" max="11" width="7.83203125" style="258" customWidth="1"/>
    <col min="12" max="12" width="8.1640625" style="258" customWidth="1"/>
    <col min="13" max="13" width="47.1640625" style="258" customWidth="1"/>
    <col min="14" max="14" width="12" style="258" customWidth="1"/>
    <col min="15" max="15" width="34.1640625" style="258" customWidth="1"/>
    <col min="16" max="16" width="7.83203125" style="258" customWidth="1"/>
    <col min="17" max="17" width="8.1640625" style="258" customWidth="1"/>
    <col min="18" max="18" width="47.1640625" style="258" customWidth="1"/>
    <col min="19" max="19" width="12" style="258" customWidth="1"/>
    <col min="20" max="20" width="34.1640625" style="258" customWidth="1"/>
    <col min="21" max="21" width="7.83203125" style="258" customWidth="1"/>
    <col min="22" max="22" width="8.1640625" style="237" customWidth="1"/>
    <col min="23" max="23" width="47.1640625" style="258" customWidth="1"/>
    <col min="24" max="24" width="12" style="258" customWidth="1"/>
    <col min="25" max="25" width="34.1640625" style="258" customWidth="1"/>
    <col min="26" max="26" width="7.83203125" style="237" customWidth="1"/>
    <col min="27" max="27" width="8.1640625" style="258" customWidth="1"/>
    <col min="28" max="28" width="47.1640625" style="258" customWidth="1"/>
    <col min="29" max="29" width="12" style="258" customWidth="1"/>
    <col min="30" max="30" width="34.1640625" style="258" customWidth="1"/>
    <col min="31" max="31" width="7.83203125" style="258" customWidth="1"/>
    <col min="32" max="32" width="8.1640625" style="258" customWidth="1"/>
    <col min="33" max="33" width="47.1640625" style="258" customWidth="1"/>
    <col min="34" max="34" width="12" style="258" customWidth="1"/>
    <col min="35" max="35" width="34.1640625" style="258" customWidth="1"/>
    <col min="36" max="36" width="7.83203125" style="258" customWidth="1"/>
    <col min="37" max="37" width="8.1640625" style="258" customWidth="1"/>
    <col min="38" max="38" width="47.1640625" style="258" customWidth="1"/>
    <col min="39" max="39" width="12" style="258" customWidth="1"/>
    <col min="40" max="40" width="34.1640625" style="258" customWidth="1"/>
    <col min="41" max="41" width="7.83203125" style="258" customWidth="1"/>
    <col min="42" max="42" width="8.1640625" style="258" customWidth="1"/>
    <col min="43" max="43" width="47.1640625" style="258" customWidth="1"/>
    <col min="44" max="44" width="12" style="258" customWidth="1"/>
    <col min="45" max="45" width="34.1640625" style="258" customWidth="1"/>
    <col min="46" max="46" width="7.83203125" style="258" customWidth="1"/>
    <col min="47" max="16384" width="10.83203125" style="258"/>
  </cols>
  <sheetData>
    <row r="1" spans="1:46">
      <c r="B1" s="260"/>
      <c r="C1" s="420"/>
      <c r="D1" s="340"/>
      <c r="E1" s="340"/>
      <c r="F1" s="341"/>
      <c r="G1" s="260"/>
      <c r="H1" s="340"/>
      <c r="I1" s="340"/>
      <c r="J1" s="340"/>
      <c r="K1" s="341"/>
      <c r="L1" s="260"/>
      <c r="M1" s="340"/>
      <c r="N1" s="340"/>
      <c r="O1" s="340"/>
      <c r="P1" s="341"/>
      <c r="Q1" s="260"/>
      <c r="R1" s="340"/>
      <c r="S1" s="340"/>
      <c r="T1" s="340"/>
      <c r="U1" s="341"/>
      <c r="V1" s="379"/>
      <c r="W1" s="340"/>
      <c r="X1" s="340"/>
      <c r="Y1" s="340"/>
      <c r="Z1" s="384"/>
      <c r="AA1" s="260"/>
      <c r="AB1" s="340"/>
      <c r="AC1" s="340"/>
      <c r="AD1" s="340"/>
      <c r="AE1" s="341"/>
      <c r="AF1" s="260"/>
      <c r="AG1" s="340"/>
      <c r="AH1" s="340"/>
      <c r="AI1" s="340"/>
      <c r="AJ1" s="341"/>
      <c r="AK1" s="260"/>
      <c r="AL1" s="340"/>
      <c r="AM1" s="340"/>
      <c r="AN1" s="340"/>
      <c r="AO1" s="341"/>
      <c r="AP1" s="260"/>
      <c r="AQ1" s="340"/>
      <c r="AR1" s="340"/>
      <c r="AS1" s="340"/>
      <c r="AT1" s="341"/>
    </row>
    <row r="2" spans="1:46">
      <c r="B2" s="330"/>
      <c r="C2" s="248"/>
      <c r="D2" s="315" t="s">
        <v>227</v>
      </c>
      <c r="E2" s="315"/>
      <c r="F2" s="342"/>
      <c r="G2" s="330"/>
      <c r="H2" s="315"/>
      <c r="I2" s="315" t="s">
        <v>227</v>
      </c>
      <c r="J2" s="315"/>
      <c r="K2" s="342"/>
      <c r="L2" s="330"/>
      <c r="M2" s="315"/>
      <c r="N2" s="315" t="s">
        <v>227</v>
      </c>
      <c r="O2" s="315"/>
      <c r="P2" s="342"/>
      <c r="Q2" s="330"/>
      <c r="R2" s="315"/>
      <c r="S2" s="315" t="s">
        <v>227</v>
      </c>
      <c r="T2" s="315"/>
      <c r="U2" s="342"/>
      <c r="V2" s="380"/>
      <c r="W2" s="315"/>
      <c r="X2" s="315" t="s">
        <v>227</v>
      </c>
      <c r="Y2" s="315"/>
      <c r="Z2" s="385"/>
      <c r="AA2" s="330"/>
      <c r="AB2" s="315"/>
      <c r="AC2" s="315" t="s">
        <v>227</v>
      </c>
      <c r="AD2" s="315"/>
      <c r="AE2" s="342"/>
      <c r="AF2" s="330"/>
      <c r="AG2" s="315"/>
      <c r="AH2" s="315" t="s">
        <v>227</v>
      </c>
      <c r="AI2" s="315"/>
      <c r="AJ2" s="342"/>
      <c r="AK2" s="330"/>
      <c r="AL2" s="315"/>
      <c r="AM2" s="315" t="s">
        <v>227</v>
      </c>
      <c r="AN2" s="315"/>
      <c r="AO2" s="342"/>
      <c r="AP2" s="330"/>
      <c r="AQ2" s="315"/>
      <c r="AR2" s="315" t="s">
        <v>227</v>
      </c>
      <c r="AS2" s="315"/>
      <c r="AT2" s="342"/>
    </row>
    <row r="3" spans="1:46">
      <c r="B3" s="330"/>
      <c r="C3" s="248"/>
      <c r="D3" s="315"/>
      <c r="E3" s="315"/>
      <c r="F3" s="342"/>
      <c r="G3" s="330"/>
      <c r="H3" s="315"/>
      <c r="I3" s="315"/>
      <c r="J3" s="315"/>
      <c r="K3" s="342"/>
      <c r="L3" s="330"/>
      <c r="M3" s="315"/>
      <c r="N3" s="315"/>
      <c r="O3" s="315"/>
      <c r="P3" s="342"/>
      <c r="Q3" s="330"/>
      <c r="R3" s="315"/>
      <c r="S3" s="315"/>
      <c r="T3" s="315"/>
      <c r="U3" s="342"/>
      <c r="V3" s="380"/>
      <c r="W3" s="315"/>
      <c r="X3" s="315"/>
      <c r="Y3" s="315"/>
      <c r="Z3" s="385"/>
      <c r="AA3" s="330"/>
      <c r="AB3" s="315"/>
      <c r="AC3" s="315"/>
      <c r="AD3" s="315"/>
      <c r="AE3" s="342"/>
      <c r="AF3" s="330"/>
      <c r="AG3" s="315"/>
      <c r="AH3" s="315"/>
      <c r="AI3" s="315"/>
      <c r="AJ3" s="342"/>
      <c r="AK3" s="330"/>
      <c r="AL3" s="315"/>
      <c r="AM3" s="315"/>
      <c r="AN3" s="315"/>
      <c r="AO3" s="342"/>
      <c r="AP3" s="330"/>
      <c r="AQ3" s="315"/>
      <c r="AR3" s="315"/>
      <c r="AS3" s="315"/>
      <c r="AT3" s="342"/>
    </row>
    <row r="4" spans="1:46" s="259" customFormat="1">
      <c r="B4" s="330"/>
      <c r="C4" s="315"/>
      <c r="D4" s="315"/>
      <c r="E4" s="315"/>
      <c r="F4" s="342"/>
      <c r="G4" s="330"/>
      <c r="H4" s="315"/>
      <c r="I4" s="315"/>
      <c r="J4" s="315"/>
      <c r="K4" s="342"/>
      <c r="L4" s="330"/>
      <c r="M4" s="315"/>
      <c r="N4" s="315"/>
      <c r="O4" s="315"/>
      <c r="P4" s="342"/>
      <c r="Q4" s="330"/>
      <c r="R4" s="315"/>
      <c r="S4" s="315"/>
      <c r="T4" s="315"/>
      <c r="U4" s="342"/>
      <c r="V4" s="380"/>
      <c r="W4" s="315"/>
      <c r="X4" s="315"/>
      <c r="Y4" s="315"/>
      <c r="Z4" s="385"/>
      <c r="AA4" s="330"/>
      <c r="AB4" s="315"/>
      <c r="AC4" s="315"/>
      <c r="AD4" s="315"/>
      <c r="AE4" s="342"/>
      <c r="AF4" s="330"/>
      <c r="AG4" s="315"/>
      <c r="AH4" s="315"/>
      <c r="AI4" s="315"/>
      <c r="AJ4" s="342"/>
      <c r="AK4" s="330"/>
      <c r="AL4" s="315"/>
      <c r="AM4" s="315"/>
      <c r="AN4" s="315"/>
      <c r="AO4" s="342"/>
      <c r="AP4" s="330"/>
      <c r="AQ4" s="315"/>
      <c r="AR4" s="315"/>
      <c r="AS4" s="315"/>
      <c r="AT4" s="342"/>
    </row>
    <row r="5" spans="1:46" ht="16" thickBot="1">
      <c r="A5" s="248"/>
      <c r="B5" s="330"/>
      <c r="C5" s="315"/>
      <c r="D5" s="315"/>
      <c r="E5" s="315"/>
      <c r="F5" s="342"/>
      <c r="G5" s="330"/>
      <c r="H5" s="315"/>
      <c r="I5" s="315"/>
      <c r="J5" s="315"/>
      <c r="K5" s="342"/>
      <c r="L5" s="330"/>
      <c r="M5" s="315"/>
      <c r="N5" s="315"/>
      <c r="O5" s="315"/>
      <c r="P5" s="342"/>
      <c r="Q5" s="330"/>
      <c r="R5" s="315"/>
      <c r="S5" s="315"/>
      <c r="T5" s="315"/>
      <c r="U5" s="342"/>
      <c r="V5" s="380"/>
      <c r="W5" s="315"/>
      <c r="X5" s="315"/>
      <c r="Y5" s="315"/>
      <c r="Z5" s="385"/>
      <c r="AA5" s="330"/>
      <c r="AB5" s="315"/>
      <c r="AC5" s="315"/>
      <c r="AD5" s="315"/>
      <c r="AE5" s="342"/>
      <c r="AF5" s="330"/>
      <c r="AG5" s="315"/>
      <c r="AH5" s="315"/>
      <c r="AI5" s="315"/>
      <c r="AJ5" s="342"/>
      <c r="AK5" s="330"/>
      <c r="AL5" s="315"/>
      <c r="AM5" s="315"/>
      <c r="AN5" s="315"/>
      <c r="AO5" s="342"/>
      <c r="AP5" s="330"/>
      <c r="AQ5" s="315"/>
      <c r="AR5" s="315"/>
      <c r="AS5" s="315"/>
      <c r="AT5" s="342"/>
    </row>
    <row r="6" spans="1:46" s="237" customFormat="1" ht="32" customHeight="1" thickBot="1">
      <c r="A6" s="246"/>
      <c r="B6" s="264"/>
      <c r="C6" s="406" t="s">
        <v>291</v>
      </c>
      <c r="D6" s="407"/>
      <c r="E6" s="408"/>
      <c r="F6" s="266"/>
      <c r="G6" s="264"/>
      <c r="H6" s="406" t="s">
        <v>292</v>
      </c>
      <c r="I6" s="407"/>
      <c r="J6" s="408"/>
      <c r="K6" s="266"/>
      <c r="L6" s="264"/>
      <c r="M6" s="406" t="s">
        <v>293</v>
      </c>
      <c r="N6" s="407"/>
      <c r="O6" s="408"/>
      <c r="P6" s="266"/>
      <c r="Q6" s="264"/>
      <c r="R6" s="406" t="s">
        <v>294</v>
      </c>
      <c r="S6" s="407"/>
      <c r="T6" s="408"/>
      <c r="U6" s="266"/>
      <c r="V6" s="381"/>
      <c r="W6" s="406" t="s">
        <v>295</v>
      </c>
      <c r="X6" s="407"/>
      <c r="Y6" s="408"/>
      <c r="Z6" s="386"/>
      <c r="AA6" s="264"/>
      <c r="AB6" s="406" t="s">
        <v>296</v>
      </c>
      <c r="AC6" s="407"/>
      <c r="AD6" s="408"/>
      <c r="AE6" s="266"/>
      <c r="AF6" s="264"/>
      <c r="AG6" s="406" t="s">
        <v>297</v>
      </c>
      <c r="AH6" s="407"/>
      <c r="AI6" s="408"/>
      <c r="AJ6" s="266"/>
      <c r="AK6" s="264"/>
      <c r="AL6" s="406" t="s">
        <v>298</v>
      </c>
      <c r="AM6" s="407"/>
      <c r="AN6" s="408"/>
      <c r="AO6" s="266"/>
      <c r="AP6" s="264"/>
      <c r="AQ6" s="406" t="s">
        <v>299</v>
      </c>
      <c r="AR6" s="407"/>
      <c r="AS6" s="408"/>
      <c r="AT6" s="266"/>
    </row>
    <row r="7" spans="1:46" ht="16" customHeight="1">
      <c r="A7" s="247"/>
      <c r="B7" s="267"/>
      <c r="C7" s="343"/>
      <c r="D7" s="343"/>
      <c r="E7" s="315"/>
      <c r="F7" s="268"/>
      <c r="G7" s="267"/>
      <c r="H7" s="343"/>
      <c r="I7" s="343"/>
      <c r="J7" s="315"/>
      <c r="K7" s="268"/>
      <c r="L7" s="267"/>
      <c r="M7" s="343"/>
      <c r="N7" s="343"/>
      <c r="O7" s="315"/>
      <c r="P7" s="268"/>
      <c r="Q7" s="267"/>
      <c r="R7" s="343"/>
      <c r="S7" s="343"/>
      <c r="T7" s="315"/>
      <c r="U7" s="268"/>
      <c r="V7" s="382"/>
      <c r="W7" s="343"/>
      <c r="X7" s="343"/>
      <c r="Y7" s="315"/>
      <c r="Z7" s="387"/>
      <c r="AA7" s="267"/>
      <c r="AB7" s="343"/>
      <c r="AC7" s="343"/>
      <c r="AD7" s="315"/>
      <c r="AE7" s="268"/>
      <c r="AF7" s="267"/>
      <c r="AG7" s="343"/>
      <c r="AH7" s="343"/>
      <c r="AI7" s="315"/>
      <c r="AJ7" s="268"/>
      <c r="AK7" s="267"/>
      <c r="AL7" s="343"/>
      <c r="AM7" s="343"/>
      <c r="AN7" s="315"/>
      <c r="AO7" s="268"/>
      <c r="AP7" s="267"/>
      <c r="AQ7" s="343"/>
      <c r="AR7" s="343"/>
      <c r="AS7" s="315"/>
      <c r="AT7" s="268"/>
    </row>
    <row r="8" spans="1:46" ht="16" thickBot="1">
      <c r="A8" s="238"/>
      <c r="B8" s="269"/>
      <c r="C8" s="315"/>
      <c r="D8" s="315"/>
      <c r="E8" s="315"/>
      <c r="F8" s="270"/>
      <c r="G8" s="269"/>
      <c r="H8" s="315"/>
      <c r="I8" s="315"/>
      <c r="J8" s="315"/>
      <c r="K8" s="270"/>
      <c r="L8" s="269"/>
      <c r="M8" s="315"/>
      <c r="N8" s="315"/>
      <c r="O8" s="315"/>
      <c r="P8" s="270"/>
      <c r="Q8" s="269"/>
      <c r="R8" s="315"/>
      <c r="S8" s="315"/>
      <c r="T8" s="315"/>
      <c r="U8" s="270"/>
      <c r="V8" s="372"/>
      <c r="W8" s="315"/>
      <c r="X8" s="315"/>
      <c r="Y8" s="315"/>
      <c r="Z8" s="375"/>
      <c r="AA8" s="269"/>
      <c r="AB8" s="315"/>
      <c r="AC8" s="315"/>
      <c r="AD8" s="315"/>
      <c r="AE8" s="270"/>
      <c r="AF8" s="269"/>
      <c r="AG8" s="315"/>
      <c r="AH8" s="315"/>
      <c r="AI8" s="315"/>
      <c r="AJ8" s="270"/>
      <c r="AK8" s="269"/>
      <c r="AL8" s="315"/>
      <c r="AM8" s="315"/>
      <c r="AN8" s="315"/>
      <c r="AO8" s="270"/>
      <c r="AP8" s="269"/>
      <c r="AQ8" s="315"/>
      <c r="AR8" s="315"/>
      <c r="AS8" s="315"/>
      <c r="AT8" s="270"/>
    </row>
    <row r="9" spans="1:46" ht="16" thickBot="1">
      <c r="A9" s="238"/>
      <c r="B9" s="269"/>
      <c r="C9" s="409" t="s">
        <v>280</v>
      </c>
      <c r="D9" s="410"/>
      <c r="E9" s="315"/>
      <c r="F9" s="270"/>
      <c r="G9" s="269"/>
      <c r="H9" s="409" t="s">
        <v>280</v>
      </c>
      <c r="I9" s="410"/>
      <c r="J9" s="315"/>
      <c r="K9" s="270"/>
      <c r="L9" s="269"/>
      <c r="M9" s="409" t="s">
        <v>280</v>
      </c>
      <c r="N9" s="410"/>
      <c r="O9" s="315"/>
      <c r="P9" s="270"/>
      <c r="Q9" s="269"/>
      <c r="R9" s="409" t="s">
        <v>280</v>
      </c>
      <c r="S9" s="410"/>
      <c r="T9" s="315"/>
      <c r="U9" s="270"/>
      <c r="V9" s="372"/>
      <c r="W9" s="409" t="s">
        <v>280</v>
      </c>
      <c r="X9" s="410"/>
      <c r="Y9" s="315"/>
      <c r="Z9" s="375"/>
      <c r="AA9" s="269"/>
      <c r="AB9" s="409" t="s">
        <v>280</v>
      </c>
      <c r="AC9" s="410"/>
      <c r="AD9" s="315"/>
      <c r="AE9" s="270"/>
      <c r="AF9" s="269"/>
      <c r="AG9" s="409" t="s">
        <v>280</v>
      </c>
      <c r="AH9" s="410"/>
      <c r="AI9" s="315"/>
      <c r="AJ9" s="270"/>
      <c r="AK9" s="269"/>
      <c r="AL9" s="409" t="s">
        <v>280</v>
      </c>
      <c r="AM9" s="410"/>
      <c r="AN9" s="315"/>
      <c r="AO9" s="270"/>
      <c r="AP9" s="269"/>
      <c r="AQ9" s="409" t="s">
        <v>280</v>
      </c>
      <c r="AR9" s="410"/>
      <c r="AS9" s="315"/>
      <c r="AT9" s="270"/>
    </row>
    <row r="10" spans="1:46">
      <c r="A10" s="238"/>
      <c r="B10" s="269"/>
      <c r="C10" s="331" t="s">
        <v>199</v>
      </c>
      <c r="D10" s="344"/>
      <c r="E10" s="315"/>
      <c r="F10" s="270"/>
      <c r="G10" s="269"/>
      <c r="H10" s="331" t="s">
        <v>199</v>
      </c>
      <c r="I10" s="344"/>
      <c r="J10" s="315"/>
      <c r="K10" s="270"/>
      <c r="L10" s="269"/>
      <c r="M10" s="331" t="s">
        <v>199</v>
      </c>
      <c r="N10" s="344"/>
      <c r="O10" s="315"/>
      <c r="P10" s="270"/>
      <c r="Q10" s="269"/>
      <c r="R10" s="331" t="s">
        <v>199</v>
      </c>
      <c r="S10" s="344"/>
      <c r="T10" s="315"/>
      <c r="U10" s="270"/>
      <c r="V10" s="372"/>
      <c r="W10" s="331" t="s">
        <v>199</v>
      </c>
      <c r="X10" s="344"/>
      <c r="Y10" s="315"/>
      <c r="Z10" s="375"/>
      <c r="AA10" s="269"/>
      <c r="AB10" s="331" t="s">
        <v>199</v>
      </c>
      <c r="AC10" s="344"/>
      <c r="AD10" s="315"/>
      <c r="AE10" s="270"/>
      <c r="AF10" s="269"/>
      <c r="AG10" s="331" t="s">
        <v>199</v>
      </c>
      <c r="AH10" s="344"/>
      <c r="AI10" s="315"/>
      <c r="AJ10" s="270"/>
      <c r="AK10" s="269"/>
      <c r="AL10" s="331" t="s">
        <v>199</v>
      </c>
      <c r="AM10" s="344"/>
      <c r="AN10" s="315"/>
      <c r="AO10" s="270"/>
      <c r="AP10" s="269"/>
      <c r="AQ10" s="331" t="s">
        <v>199</v>
      </c>
      <c r="AR10" s="344"/>
      <c r="AS10" s="315"/>
      <c r="AT10" s="270"/>
    </row>
    <row r="11" spans="1:46">
      <c r="A11" s="238"/>
      <c r="B11" s="269"/>
      <c r="C11" s="345"/>
      <c r="D11" s="346"/>
      <c r="E11" s="315"/>
      <c r="F11" s="270"/>
      <c r="G11" s="269"/>
      <c r="H11" s="345"/>
      <c r="I11" s="346"/>
      <c r="J11" s="315"/>
      <c r="K11" s="270"/>
      <c r="L11" s="269"/>
      <c r="M11" s="345"/>
      <c r="N11" s="346"/>
      <c r="O11" s="315"/>
      <c r="P11" s="270"/>
      <c r="Q11" s="269"/>
      <c r="R11" s="345"/>
      <c r="S11" s="346"/>
      <c r="T11" s="315"/>
      <c r="U11" s="270"/>
      <c r="V11" s="372"/>
      <c r="W11" s="345"/>
      <c r="X11" s="346"/>
      <c r="Y11" s="315"/>
      <c r="Z11" s="375"/>
      <c r="AA11" s="269"/>
      <c r="AB11" s="345"/>
      <c r="AC11" s="346"/>
      <c r="AD11" s="315"/>
      <c r="AE11" s="270"/>
      <c r="AF11" s="269"/>
      <c r="AG11" s="345"/>
      <c r="AH11" s="346"/>
      <c r="AI11" s="315"/>
      <c r="AJ11" s="270"/>
      <c r="AK11" s="269"/>
      <c r="AL11" s="345"/>
      <c r="AM11" s="346"/>
      <c r="AN11" s="315"/>
      <c r="AO11" s="270"/>
      <c r="AP11" s="269"/>
      <c r="AQ11" s="345"/>
      <c r="AR11" s="346"/>
      <c r="AS11" s="315"/>
      <c r="AT11" s="270"/>
    </row>
    <row r="12" spans="1:46">
      <c r="A12" s="238"/>
      <c r="B12" s="269"/>
      <c r="C12" s="345"/>
      <c r="D12" s="346"/>
      <c r="E12" s="315"/>
      <c r="F12" s="270"/>
      <c r="G12" s="269"/>
      <c r="H12" s="345"/>
      <c r="I12" s="346"/>
      <c r="J12" s="315"/>
      <c r="K12" s="270"/>
      <c r="L12" s="269"/>
      <c r="M12" s="345"/>
      <c r="N12" s="346"/>
      <c r="O12" s="315"/>
      <c r="P12" s="270"/>
      <c r="Q12" s="269"/>
      <c r="R12" s="345"/>
      <c r="S12" s="346"/>
      <c r="T12" s="315"/>
      <c r="U12" s="270"/>
      <c r="V12" s="372"/>
      <c r="W12" s="345"/>
      <c r="X12" s="346"/>
      <c r="Y12" s="315"/>
      <c r="Z12" s="375"/>
      <c r="AA12" s="269"/>
      <c r="AB12" s="345"/>
      <c r="AC12" s="346"/>
      <c r="AD12" s="315"/>
      <c r="AE12" s="270"/>
      <c r="AF12" s="269"/>
      <c r="AG12" s="345"/>
      <c r="AH12" s="346"/>
      <c r="AI12" s="315"/>
      <c r="AJ12" s="270"/>
      <c r="AK12" s="269"/>
      <c r="AL12" s="345"/>
      <c r="AM12" s="346"/>
      <c r="AN12" s="315"/>
      <c r="AO12" s="270"/>
      <c r="AP12" s="269"/>
      <c r="AQ12" s="345"/>
      <c r="AR12" s="346"/>
      <c r="AS12" s="315"/>
      <c r="AT12" s="270"/>
    </row>
    <row r="13" spans="1:46">
      <c r="A13" s="238"/>
      <c r="B13" s="269"/>
      <c r="C13" s="345"/>
      <c r="D13" s="346"/>
      <c r="E13" s="315"/>
      <c r="F13" s="270"/>
      <c r="G13" s="269"/>
      <c r="H13" s="345"/>
      <c r="I13" s="346"/>
      <c r="J13" s="315"/>
      <c r="K13" s="270"/>
      <c r="L13" s="269"/>
      <c r="M13" s="345"/>
      <c r="N13" s="346"/>
      <c r="O13" s="315"/>
      <c r="P13" s="270"/>
      <c r="Q13" s="269"/>
      <c r="R13" s="345"/>
      <c r="S13" s="346"/>
      <c r="T13" s="315"/>
      <c r="U13" s="270"/>
      <c r="V13" s="372"/>
      <c r="W13" s="345"/>
      <c r="X13" s="346"/>
      <c r="Y13" s="315"/>
      <c r="Z13" s="375"/>
      <c r="AA13" s="269"/>
      <c r="AB13" s="345"/>
      <c r="AC13" s="346"/>
      <c r="AD13" s="315"/>
      <c r="AE13" s="270"/>
      <c r="AF13" s="269"/>
      <c r="AG13" s="345"/>
      <c r="AH13" s="346"/>
      <c r="AI13" s="315"/>
      <c r="AJ13" s="270"/>
      <c r="AK13" s="269"/>
      <c r="AL13" s="345"/>
      <c r="AM13" s="346"/>
      <c r="AN13" s="315"/>
      <c r="AO13" s="270"/>
      <c r="AP13" s="269"/>
      <c r="AQ13" s="345"/>
      <c r="AR13" s="346"/>
      <c r="AS13" s="315"/>
      <c r="AT13" s="270"/>
    </row>
    <row r="14" spans="1:46">
      <c r="A14" s="238"/>
      <c r="B14" s="269"/>
      <c r="C14" s="345"/>
      <c r="D14" s="346"/>
      <c r="E14" s="315"/>
      <c r="F14" s="270"/>
      <c r="G14" s="269"/>
      <c r="H14" s="345"/>
      <c r="I14" s="346"/>
      <c r="J14" s="315"/>
      <c r="K14" s="270"/>
      <c r="L14" s="269"/>
      <c r="M14" s="345"/>
      <c r="N14" s="346"/>
      <c r="O14" s="315"/>
      <c r="P14" s="270"/>
      <c r="Q14" s="269"/>
      <c r="R14" s="345"/>
      <c r="S14" s="346"/>
      <c r="T14" s="315"/>
      <c r="U14" s="270"/>
      <c r="V14" s="372"/>
      <c r="W14" s="345"/>
      <c r="X14" s="346"/>
      <c r="Y14" s="315"/>
      <c r="Z14" s="375"/>
      <c r="AA14" s="269"/>
      <c r="AB14" s="345"/>
      <c r="AC14" s="346"/>
      <c r="AD14" s="315"/>
      <c r="AE14" s="270"/>
      <c r="AF14" s="269"/>
      <c r="AG14" s="345"/>
      <c r="AH14" s="346"/>
      <c r="AI14" s="315"/>
      <c r="AJ14" s="270"/>
      <c r="AK14" s="269"/>
      <c r="AL14" s="345"/>
      <c r="AM14" s="346"/>
      <c r="AN14" s="315"/>
      <c r="AO14" s="270"/>
      <c r="AP14" s="269"/>
      <c r="AQ14" s="345"/>
      <c r="AR14" s="346"/>
      <c r="AS14" s="315"/>
      <c r="AT14" s="270"/>
    </row>
    <row r="15" spans="1:46" ht="16" thickBot="1">
      <c r="A15" s="238"/>
      <c r="B15" s="269"/>
      <c r="C15" s="347"/>
      <c r="D15" s="348"/>
      <c r="E15" s="315"/>
      <c r="F15" s="270"/>
      <c r="G15" s="269"/>
      <c r="H15" s="347"/>
      <c r="I15" s="348"/>
      <c r="J15" s="315"/>
      <c r="K15" s="270"/>
      <c r="L15" s="269"/>
      <c r="M15" s="347"/>
      <c r="N15" s="348"/>
      <c r="O15" s="315"/>
      <c r="P15" s="270"/>
      <c r="Q15" s="269"/>
      <c r="R15" s="347"/>
      <c r="S15" s="348"/>
      <c r="T15" s="315"/>
      <c r="U15" s="270"/>
      <c r="V15" s="372"/>
      <c r="W15" s="347"/>
      <c r="X15" s="348"/>
      <c r="Y15" s="315"/>
      <c r="Z15" s="375"/>
      <c r="AA15" s="269"/>
      <c r="AB15" s="347"/>
      <c r="AC15" s="348"/>
      <c r="AD15" s="315"/>
      <c r="AE15" s="270"/>
      <c r="AF15" s="269"/>
      <c r="AG15" s="347"/>
      <c r="AH15" s="348"/>
      <c r="AI15" s="315"/>
      <c r="AJ15" s="270"/>
      <c r="AK15" s="269"/>
      <c r="AL15" s="347"/>
      <c r="AM15" s="348"/>
      <c r="AN15" s="315"/>
      <c r="AO15" s="270"/>
      <c r="AP15" s="269"/>
      <c r="AQ15" s="347"/>
      <c r="AR15" s="348"/>
      <c r="AS15" s="315"/>
      <c r="AT15" s="270"/>
    </row>
    <row r="16" spans="1:46">
      <c r="A16" s="238"/>
      <c r="B16" s="269"/>
      <c r="C16" s="315"/>
      <c r="D16" s="315"/>
      <c r="E16" s="315"/>
      <c r="F16" s="270"/>
      <c r="G16" s="269"/>
      <c r="H16" s="315"/>
      <c r="I16" s="315"/>
      <c r="J16" s="315"/>
      <c r="K16" s="270"/>
      <c r="L16" s="269"/>
      <c r="M16" s="315"/>
      <c r="N16" s="315"/>
      <c r="O16" s="315"/>
      <c r="P16" s="270"/>
      <c r="Q16" s="269"/>
      <c r="R16" s="315"/>
      <c r="S16" s="315"/>
      <c r="T16" s="315"/>
      <c r="U16" s="270"/>
      <c r="V16" s="372"/>
      <c r="W16" s="315"/>
      <c r="X16" s="315"/>
      <c r="Y16" s="315"/>
      <c r="Z16" s="375"/>
      <c r="AA16" s="269"/>
      <c r="AB16" s="315"/>
      <c r="AC16" s="315"/>
      <c r="AD16" s="315"/>
      <c r="AE16" s="270"/>
      <c r="AF16" s="269"/>
      <c r="AG16" s="315"/>
      <c r="AH16" s="315"/>
      <c r="AI16" s="315"/>
      <c r="AJ16" s="270"/>
      <c r="AK16" s="269"/>
      <c r="AL16" s="315"/>
      <c r="AM16" s="315"/>
      <c r="AN16" s="315"/>
      <c r="AO16" s="270"/>
      <c r="AP16" s="269"/>
      <c r="AQ16" s="315"/>
      <c r="AR16" s="315"/>
      <c r="AS16" s="315"/>
      <c r="AT16" s="270"/>
    </row>
    <row r="17" spans="1:46" ht="16" thickBot="1">
      <c r="A17" s="238"/>
      <c r="B17" s="269"/>
      <c r="C17" s="315"/>
      <c r="D17" s="315"/>
      <c r="E17" s="315"/>
      <c r="F17" s="270"/>
      <c r="G17" s="269"/>
      <c r="H17" s="315"/>
      <c r="I17" s="315"/>
      <c r="J17" s="315"/>
      <c r="K17" s="270"/>
      <c r="L17" s="269"/>
      <c r="M17" s="315"/>
      <c r="N17" s="315"/>
      <c r="O17" s="315"/>
      <c r="P17" s="270"/>
      <c r="Q17" s="269"/>
      <c r="R17" s="315"/>
      <c r="S17" s="315"/>
      <c r="T17" s="315"/>
      <c r="U17" s="270"/>
      <c r="V17" s="372"/>
      <c r="W17" s="315"/>
      <c r="X17" s="315"/>
      <c r="Y17" s="315"/>
      <c r="Z17" s="375"/>
      <c r="AA17" s="269"/>
      <c r="AB17" s="315"/>
      <c r="AC17" s="315"/>
      <c r="AD17" s="315"/>
      <c r="AE17" s="270"/>
      <c r="AF17" s="269"/>
      <c r="AG17" s="315"/>
      <c r="AH17" s="315"/>
      <c r="AI17" s="315"/>
      <c r="AJ17" s="270"/>
      <c r="AK17" s="269"/>
      <c r="AL17" s="315"/>
      <c r="AM17" s="315"/>
      <c r="AN17" s="315"/>
      <c r="AO17" s="270"/>
      <c r="AP17" s="269"/>
      <c r="AQ17" s="315"/>
      <c r="AR17" s="315"/>
      <c r="AS17" s="315"/>
      <c r="AT17" s="270"/>
    </row>
    <row r="18" spans="1:46" s="237" customFormat="1" ht="16" thickBot="1">
      <c r="A18" s="238"/>
      <c r="B18" s="372"/>
      <c r="C18" s="373"/>
      <c r="D18" s="366" t="str">
        <f>C6</f>
        <v>Activité 1</v>
      </c>
      <c r="E18" s="374" t="s">
        <v>274</v>
      </c>
      <c r="F18" s="375"/>
      <c r="G18" s="372"/>
      <c r="H18" s="373"/>
      <c r="I18" s="366" t="str">
        <f>H6</f>
        <v>Activité 2</v>
      </c>
      <c r="J18" s="374" t="s">
        <v>274</v>
      </c>
      <c r="K18" s="375"/>
      <c r="L18" s="372"/>
      <c r="M18" s="373"/>
      <c r="N18" s="366" t="str">
        <f>M6</f>
        <v>Activité 3</v>
      </c>
      <c r="O18" s="374" t="s">
        <v>274</v>
      </c>
      <c r="P18" s="375"/>
      <c r="Q18" s="372"/>
      <c r="R18" s="373"/>
      <c r="S18" s="366" t="str">
        <f>R6</f>
        <v>Activité 4</v>
      </c>
      <c r="T18" s="374" t="s">
        <v>274</v>
      </c>
      <c r="U18" s="375"/>
      <c r="V18" s="372"/>
      <c r="W18" s="373"/>
      <c r="X18" s="366" t="str">
        <f>W6</f>
        <v>Activité 5</v>
      </c>
      <c r="Y18" s="374" t="s">
        <v>274</v>
      </c>
      <c r="Z18" s="375"/>
      <c r="AA18" s="372"/>
      <c r="AB18" s="373"/>
      <c r="AC18" s="366" t="str">
        <f>AB6</f>
        <v>Activité 6</v>
      </c>
      <c r="AD18" s="374" t="s">
        <v>274</v>
      </c>
      <c r="AE18" s="375"/>
      <c r="AF18" s="372"/>
      <c r="AG18" s="373"/>
      <c r="AH18" s="366" t="str">
        <f>AG6</f>
        <v>Activité 7</v>
      </c>
      <c r="AI18" s="374" t="s">
        <v>274</v>
      </c>
      <c r="AJ18" s="375"/>
      <c r="AK18" s="372"/>
      <c r="AL18" s="373"/>
      <c r="AM18" s="366" t="str">
        <f>AL6</f>
        <v>Activité 8</v>
      </c>
      <c r="AN18" s="374" t="s">
        <v>274</v>
      </c>
      <c r="AO18" s="375"/>
      <c r="AP18" s="372"/>
      <c r="AQ18" s="373"/>
      <c r="AR18" s="366" t="str">
        <f>AQ6</f>
        <v>Activité 9</v>
      </c>
      <c r="AS18" s="374" t="s">
        <v>274</v>
      </c>
      <c r="AT18" s="375"/>
    </row>
    <row r="19" spans="1:46">
      <c r="A19" s="238"/>
      <c r="B19" s="269"/>
      <c r="C19" s="368" t="s">
        <v>53</v>
      </c>
      <c r="D19" s="367">
        <v>10</v>
      </c>
      <c r="E19" s="351"/>
      <c r="F19" s="270"/>
      <c r="G19" s="269"/>
      <c r="H19" s="368" t="s">
        <v>53</v>
      </c>
      <c r="I19" s="367">
        <v>10</v>
      </c>
      <c r="J19" s="351"/>
      <c r="K19" s="270"/>
      <c r="L19" s="269"/>
      <c r="M19" s="368" t="s">
        <v>53</v>
      </c>
      <c r="N19" s="367">
        <v>100000000000</v>
      </c>
      <c r="O19" s="351"/>
      <c r="P19" s="270"/>
      <c r="Q19" s="269"/>
      <c r="R19" s="368" t="s">
        <v>53</v>
      </c>
      <c r="S19" s="367">
        <v>100000000000</v>
      </c>
      <c r="T19" s="351"/>
      <c r="U19" s="270"/>
      <c r="V19" s="372"/>
      <c r="W19" s="368" t="s">
        <v>53</v>
      </c>
      <c r="X19" s="367">
        <v>500000</v>
      </c>
      <c r="Y19" s="351"/>
      <c r="Z19" s="375"/>
      <c r="AA19" s="269"/>
      <c r="AB19" s="368" t="s">
        <v>53</v>
      </c>
      <c r="AC19" s="367">
        <v>500000</v>
      </c>
      <c r="AD19" s="351"/>
      <c r="AE19" s="270"/>
      <c r="AF19" s="269"/>
      <c r="AG19" s="368" t="s">
        <v>53</v>
      </c>
      <c r="AH19" s="367">
        <v>500000</v>
      </c>
      <c r="AI19" s="351"/>
      <c r="AJ19" s="270"/>
      <c r="AK19" s="269"/>
      <c r="AL19" s="368" t="s">
        <v>53</v>
      </c>
      <c r="AM19" s="367">
        <v>500000</v>
      </c>
      <c r="AN19" s="351"/>
      <c r="AO19" s="270"/>
      <c r="AP19" s="269"/>
      <c r="AQ19" s="368" t="s">
        <v>53</v>
      </c>
      <c r="AR19" s="367">
        <v>500000</v>
      </c>
      <c r="AS19" s="351"/>
      <c r="AT19" s="270"/>
    </row>
    <row r="20" spans="1:46">
      <c r="A20" s="238"/>
      <c r="B20" s="269"/>
      <c r="C20" s="369" t="s">
        <v>55</v>
      </c>
      <c r="D20" s="363">
        <v>10</v>
      </c>
      <c r="E20" s="352"/>
      <c r="F20" s="270"/>
      <c r="G20" s="269"/>
      <c r="H20" s="369" t="s">
        <v>55</v>
      </c>
      <c r="I20" s="363">
        <v>10</v>
      </c>
      <c r="J20" s="352"/>
      <c r="K20" s="270"/>
      <c r="L20" s="269"/>
      <c r="M20" s="369" t="s">
        <v>55</v>
      </c>
      <c r="N20" s="363">
        <v>10</v>
      </c>
      <c r="O20" s="352"/>
      <c r="P20" s="270"/>
      <c r="Q20" s="269"/>
      <c r="R20" s="369" t="s">
        <v>55</v>
      </c>
      <c r="S20" s="363">
        <v>10</v>
      </c>
      <c r="T20" s="352"/>
      <c r="U20" s="270"/>
      <c r="V20" s="372"/>
      <c r="W20" s="369" t="s">
        <v>55</v>
      </c>
      <c r="X20" s="363"/>
      <c r="Y20" s="352"/>
      <c r="Z20" s="375"/>
      <c r="AA20" s="269"/>
      <c r="AB20" s="369" t="s">
        <v>55</v>
      </c>
      <c r="AC20" s="363"/>
      <c r="AD20" s="352"/>
      <c r="AE20" s="270"/>
      <c r="AF20" s="269"/>
      <c r="AG20" s="369" t="s">
        <v>55</v>
      </c>
      <c r="AH20" s="363">
        <v>10</v>
      </c>
      <c r="AI20" s="352"/>
      <c r="AJ20" s="270"/>
      <c r="AK20" s="269"/>
      <c r="AL20" s="369" t="s">
        <v>55</v>
      </c>
      <c r="AM20" s="363"/>
      <c r="AN20" s="352"/>
      <c r="AO20" s="270"/>
      <c r="AP20" s="269"/>
      <c r="AQ20" s="369" t="s">
        <v>55</v>
      </c>
      <c r="AR20" s="363"/>
      <c r="AS20" s="352"/>
      <c r="AT20" s="270"/>
    </row>
    <row r="21" spans="1:46">
      <c r="A21" s="238"/>
      <c r="B21" s="269"/>
      <c r="C21" s="369" t="s">
        <v>57</v>
      </c>
      <c r="D21" s="363">
        <v>10</v>
      </c>
      <c r="E21" s="352"/>
      <c r="F21" s="270"/>
      <c r="G21" s="269"/>
      <c r="H21" s="369" t="s">
        <v>57</v>
      </c>
      <c r="I21" s="363">
        <v>10</v>
      </c>
      <c r="J21" s="352"/>
      <c r="K21" s="270"/>
      <c r="L21" s="269"/>
      <c r="M21" s="369" t="s">
        <v>57</v>
      </c>
      <c r="N21" s="363">
        <v>10</v>
      </c>
      <c r="O21" s="352"/>
      <c r="P21" s="270"/>
      <c r="Q21" s="269"/>
      <c r="R21" s="369" t="s">
        <v>57</v>
      </c>
      <c r="S21" s="363">
        <v>10</v>
      </c>
      <c r="T21" s="352"/>
      <c r="U21" s="270"/>
      <c r="V21" s="372"/>
      <c r="W21" s="369" t="s">
        <v>57</v>
      </c>
      <c r="X21" s="363"/>
      <c r="Y21" s="352"/>
      <c r="Z21" s="375"/>
      <c r="AA21" s="269"/>
      <c r="AB21" s="369" t="s">
        <v>57</v>
      </c>
      <c r="AC21" s="363"/>
      <c r="AD21" s="352"/>
      <c r="AE21" s="270"/>
      <c r="AF21" s="269"/>
      <c r="AG21" s="369" t="s">
        <v>57</v>
      </c>
      <c r="AH21" s="363">
        <v>10</v>
      </c>
      <c r="AI21" s="352"/>
      <c r="AJ21" s="270"/>
      <c r="AK21" s="269"/>
      <c r="AL21" s="369" t="s">
        <v>57</v>
      </c>
      <c r="AM21" s="363"/>
      <c r="AN21" s="352"/>
      <c r="AO21" s="270"/>
      <c r="AP21" s="269"/>
      <c r="AQ21" s="369" t="s">
        <v>57</v>
      </c>
      <c r="AR21" s="363"/>
      <c r="AS21" s="352"/>
      <c r="AT21" s="270"/>
    </row>
    <row r="22" spans="1:46">
      <c r="A22" s="238"/>
      <c r="B22" s="269"/>
      <c r="C22" s="345" t="s">
        <v>213</v>
      </c>
      <c r="D22" s="363">
        <v>300</v>
      </c>
      <c r="E22" s="352"/>
      <c r="F22" s="270"/>
      <c r="G22" s="269"/>
      <c r="H22" s="345" t="s">
        <v>213</v>
      </c>
      <c r="I22" s="363">
        <v>300</v>
      </c>
      <c r="J22" s="352"/>
      <c r="K22" s="270"/>
      <c r="L22" s="269"/>
      <c r="M22" s="345" t="s">
        <v>213</v>
      </c>
      <c r="N22" s="363">
        <v>300</v>
      </c>
      <c r="O22" s="352"/>
      <c r="P22" s="270"/>
      <c r="Q22" s="269"/>
      <c r="R22" s="345" t="s">
        <v>213</v>
      </c>
      <c r="S22" s="363">
        <v>300</v>
      </c>
      <c r="T22" s="352"/>
      <c r="U22" s="270"/>
      <c r="V22" s="372"/>
      <c r="W22" s="345" t="s">
        <v>213</v>
      </c>
      <c r="X22" s="363"/>
      <c r="Y22" s="352"/>
      <c r="Z22" s="375"/>
      <c r="AA22" s="269"/>
      <c r="AB22" s="345" t="s">
        <v>213</v>
      </c>
      <c r="AC22" s="363"/>
      <c r="AD22" s="352"/>
      <c r="AE22" s="270"/>
      <c r="AF22" s="269"/>
      <c r="AG22" s="345" t="s">
        <v>213</v>
      </c>
      <c r="AH22" s="363">
        <v>300</v>
      </c>
      <c r="AI22" s="352"/>
      <c r="AJ22" s="270"/>
      <c r="AK22" s="269"/>
      <c r="AL22" s="345" t="s">
        <v>213</v>
      </c>
      <c r="AM22" s="363"/>
      <c r="AN22" s="352"/>
      <c r="AO22" s="270"/>
      <c r="AP22" s="269"/>
      <c r="AQ22" s="345" t="s">
        <v>213</v>
      </c>
      <c r="AR22" s="363"/>
      <c r="AS22" s="352"/>
      <c r="AT22" s="270"/>
    </row>
    <row r="23" spans="1:46">
      <c r="A23" s="238"/>
      <c r="B23" s="269"/>
      <c r="C23" s="369" t="s">
        <v>214</v>
      </c>
      <c r="D23" s="363">
        <v>87</v>
      </c>
      <c r="E23" s="352"/>
      <c r="F23" s="270"/>
      <c r="G23" s="269"/>
      <c r="H23" s="369" t="s">
        <v>214</v>
      </c>
      <c r="I23" s="363">
        <v>87</v>
      </c>
      <c r="J23" s="352"/>
      <c r="K23" s="270"/>
      <c r="L23" s="269"/>
      <c r="M23" s="369" t="s">
        <v>214</v>
      </c>
      <c r="N23" s="363">
        <v>87</v>
      </c>
      <c r="O23" s="352"/>
      <c r="P23" s="270"/>
      <c r="Q23" s="269"/>
      <c r="R23" s="369" t="s">
        <v>214</v>
      </c>
      <c r="S23" s="363">
        <v>87</v>
      </c>
      <c r="T23" s="352"/>
      <c r="U23" s="270"/>
      <c r="V23" s="372"/>
      <c r="W23" s="369" t="s">
        <v>214</v>
      </c>
      <c r="X23" s="363"/>
      <c r="Y23" s="352"/>
      <c r="Z23" s="375"/>
      <c r="AA23" s="269"/>
      <c r="AB23" s="369" t="s">
        <v>214</v>
      </c>
      <c r="AC23" s="363"/>
      <c r="AD23" s="352"/>
      <c r="AE23" s="270"/>
      <c r="AF23" s="269"/>
      <c r="AG23" s="369" t="s">
        <v>214</v>
      </c>
      <c r="AH23" s="363">
        <v>87</v>
      </c>
      <c r="AI23" s="352"/>
      <c r="AJ23" s="270"/>
      <c r="AK23" s="269"/>
      <c r="AL23" s="369" t="s">
        <v>214</v>
      </c>
      <c r="AM23" s="363"/>
      <c r="AN23" s="352"/>
      <c r="AO23" s="270"/>
      <c r="AP23" s="269"/>
      <c r="AQ23" s="369" t="s">
        <v>214</v>
      </c>
      <c r="AR23" s="363"/>
      <c r="AS23" s="352"/>
      <c r="AT23" s="270"/>
    </row>
    <row r="24" spans="1:46">
      <c r="A24" s="238"/>
      <c r="B24" s="269"/>
      <c r="C24" s="369" t="s">
        <v>59</v>
      </c>
      <c r="D24" s="363">
        <v>200</v>
      </c>
      <c r="E24" s="352"/>
      <c r="F24" s="270"/>
      <c r="G24" s="269"/>
      <c r="H24" s="369" t="s">
        <v>59</v>
      </c>
      <c r="I24" s="363">
        <v>200</v>
      </c>
      <c r="J24" s="352"/>
      <c r="K24" s="270"/>
      <c r="L24" s="269"/>
      <c r="M24" s="369" t="s">
        <v>59</v>
      </c>
      <c r="N24" s="363">
        <v>200</v>
      </c>
      <c r="O24" s="352"/>
      <c r="P24" s="270"/>
      <c r="Q24" s="269"/>
      <c r="R24" s="369" t="s">
        <v>59</v>
      </c>
      <c r="S24" s="363">
        <v>200</v>
      </c>
      <c r="T24" s="352"/>
      <c r="U24" s="270"/>
      <c r="V24" s="372"/>
      <c r="W24" s="369" t="s">
        <v>59</v>
      </c>
      <c r="X24" s="363"/>
      <c r="Y24" s="352"/>
      <c r="Z24" s="375"/>
      <c r="AA24" s="269"/>
      <c r="AB24" s="369" t="s">
        <v>59</v>
      </c>
      <c r="AC24" s="363"/>
      <c r="AD24" s="352"/>
      <c r="AE24" s="270"/>
      <c r="AF24" s="269"/>
      <c r="AG24" s="369" t="s">
        <v>59</v>
      </c>
      <c r="AH24" s="363">
        <v>200</v>
      </c>
      <c r="AI24" s="352"/>
      <c r="AJ24" s="270"/>
      <c r="AK24" s="269"/>
      <c r="AL24" s="369" t="s">
        <v>59</v>
      </c>
      <c r="AM24" s="363"/>
      <c r="AN24" s="352"/>
      <c r="AO24" s="270"/>
      <c r="AP24" s="269"/>
      <c r="AQ24" s="369" t="s">
        <v>59</v>
      </c>
      <c r="AR24" s="363"/>
      <c r="AS24" s="352"/>
      <c r="AT24" s="270"/>
    </row>
    <row r="25" spans="1:46">
      <c r="A25" s="238"/>
      <c r="B25" s="269"/>
      <c r="C25" s="369" t="s">
        <v>61</v>
      </c>
      <c r="D25" s="363">
        <v>500</v>
      </c>
      <c r="E25" s="352"/>
      <c r="F25" s="270"/>
      <c r="G25" s="269"/>
      <c r="H25" s="369" t="s">
        <v>61</v>
      </c>
      <c r="I25" s="363">
        <v>500</v>
      </c>
      <c r="J25" s="352"/>
      <c r="K25" s="270"/>
      <c r="L25" s="269"/>
      <c r="M25" s="369" t="s">
        <v>61</v>
      </c>
      <c r="N25" s="363">
        <v>500</v>
      </c>
      <c r="O25" s="352"/>
      <c r="P25" s="270"/>
      <c r="Q25" s="269"/>
      <c r="R25" s="369" t="s">
        <v>61</v>
      </c>
      <c r="S25" s="363">
        <v>500</v>
      </c>
      <c r="T25" s="352"/>
      <c r="U25" s="270"/>
      <c r="V25" s="372"/>
      <c r="W25" s="369" t="s">
        <v>61</v>
      </c>
      <c r="X25" s="363"/>
      <c r="Y25" s="352"/>
      <c r="Z25" s="375"/>
      <c r="AA25" s="269"/>
      <c r="AB25" s="369" t="s">
        <v>61</v>
      </c>
      <c r="AC25" s="363"/>
      <c r="AD25" s="352"/>
      <c r="AE25" s="270"/>
      <c r="AF25" s="269"/>
      <c r="AG25" s="369" t="s">
        <v>61</v>
      </c>
      <c r="AH25" s="363">
        <v>500</v>
      </c>
      <c r="AI25" s="352"/>
      <c r="AJ25" s="270"/>
      <c r="AK25" s="269"/>
      <c r="AL25" s="369" t="s">
        <v>61</v>
      </c>
      <c r="AM25" s="363"/>
      <c r="AN25" s="352"/>
      <c r="AO25" s="270"/>
      <c r="AP25" s="269"/>
      <c r="AQ25" s="369" t="s">
        <v>61</v>
      </c>
      <c r="AR25" s="363"/>
      <c r="AS25" s="352"/>
      <c r="AT25" s="270"/>
    </row>
    <row r="26" spans="1:46">
      <c r="A26" s="238"/>
      <c r="B26" s="269"/>
      <c r="C26" s="345" t="s">
        <v>277</v>
      </c>
      <c r="D26" s="363">
        <v>700</v>
      </c>
      <c r="E26" s="352"/>
      <c r="F26" s="270"/>
      <c r="G26" s="269"/>
      <c r="H26" s="345" t="s">
        <v>277</v>
      </c>
      <c r="I26" s="363">
        <v>700</v>
      </c>
      <c r="J26" s="352"/>
      <c r="K26" s="270"/>
      <c r="L26" s="269"/>
      <c r="M26" s="345" t="s">
        <v>277</v>
      </c>
      <c r="N26" s="363">
        <v>700</v>
      </c>
      <c r="O26" s="352"/>
      <c r="P26" s="270"/>
      <c r="Q26" s="269"/>
      <c r="R26" s="345" t="s">
        <v>277</v>
      </c>
      <c r="S26" s="363">
        <v>700</v>
      </c>
      <c r="T26" s="352"/>
      <c r="U26" s="270"/>
      <c r="V26" s="372"/>
      <c r="W26" s="345" t="s">
        <v>277</v>
      </c>
      <c r="X26" s="363"/>
      <c r="Y26" s="352"/>
      <c r="Z26" s="375"/>
      <c r="AA26" s="269"/>
      <c r="AB26" s="345" t="s">
        <v>277</v>
      </c>
      <c r="AC26" s="363"/>
      <c r="AD26" s="352"/>
      <c r="AE26" s="270"/>
      <c r="AF26" s="269"/>
      <c r="AG26" s="345" t="s">
        <v>277</v>
      </c>
      <c r="AH26" s="363">
        <v>700</v>
      </c>
      <c r="AI26" s="352"/>
      <c r="AJ26" s="270"/>
      <c r="AK26" s="269"/>
      <c r="AL26" s="345" t="s">
        <v>277</v>
      </c>
      <c r="AM26" s="363"/>
      <c r="AN26" s="352"/>
      <c r="AO26" s="270"/>
      <c r="AP26" s="269"/>
      <c r="AQ26" s="345" t="s">
        <v>277</v>
      </c>
      <c r="AR26" s="363"/>
      <c r="AS26" s="352"/>
      <c r="AT26" s="270"/>
    </row>
    <row r="27" spans="1:46">
      <c r="A27" s="238"/>
      <c r="B27" s="269"/>
      <c r="C27" s="369" t="s">
        <v>210</v>
      </c>
      <c r="D27" s="363">
        <v>90</v>
      </c>
      <c r="E27" s="352"/>
      <c r="F27" s="270"/>
      <c r="G27" s="269"/>
      <c r="H27" s="369" t="s">
        <v>210</v>
      </c>
      <c r="I27" s="363">
        <v>90</v>
      </c>
      <c r="J27" s="352"/>
      <c r="K27" s="270"/>
      <c r="L27" s="269"/>
      <c r="M27" s="369" t="s">
        <v>210</v>
      </c>
      <c r="N27" s="363">
        <v>90</v>
      </c>
      <c r="O27" s="352"/>
      <c r="P27" s="270"/>
      <c r="Q27" s="269"/>
      <c r="R27" s="369" t="s">
        <v>210</v>
      </c>
      <c r="S27" s="363">
        <v>90</v>
      </c>
      <c r="T27" s="352"/>
      <c r="U27" s="270"/>
      <c r="V27" s="372"/>
      <c r="W27" s="369" t="s">
        <v>210</v>
      </c>
      <c r="X27" s="363"/>
      <c r="Y27" s="352"/>
      <c r="Z27" s="375"/>
      <c r="AA27" s="269"/>
      <c r="AB27" s="369" t="s">
        <v>210</v>
      </c>
      <c r="AC27" s="363"/>
      <c r="AD27" s="352"/>
      <c r="AE27" s="270"/>
      <c r="AF27" s="269"/>
      <c r="AG27" s="369" t="s">
        <v>210</v>
      </c>
      <c r="AH27" s="363">
        <v>90</v>
      </c>
      <c r="AI27" s="352"/>
      <c r="AJ27" s="270"/>
      <c r="AK27" s="269"/>
      <c r="AL27" s="369" t="s">
        <v>210</v>
      </c>
      <c r="AM27" s="363"/>
      <c r="AN27" s="352"/>
      <c r="AO27" s="270"/>
      <c r="AP27" s="269"/>
      <c r="AQ27" s="369" t="s">
        <v>210</v>
      </c>
      <c r="AR27" s="363"/>
      <c r="AS27" s="352"/>
      <c r="AT27" s="270"/>
    </row>
    <row r="28" spans="1:46">
      <c r="A28" s="238"/>
      <c r="B28" s="269"/>
      <c r="C28" s="362"/>
      <c r="D28" s="363"/>
      <c r="E28" s="352"/>
      <c r="F28" s="270"/>
      <c r="G28" s="269"/>
      <c r="H28" s="362"/>
      <c r="I28" s="363"/>
      <c r="J28" s="352"/>
      <c r="K28" s="270"/>
      <c r="L28" s="269"/>
      <c r="M28" s="362"/>
      <c r="N28" s="363"/>
      <c r="O28" s="352"/>
      <c r="P28" s="270"/>
      <c r="Q28" s="269"/>
      <c r="R28" s="362"/>
      <c r="S28" s="363"/>
      <c r="T28" s="352"/>
      <c r="U28" s="270"/>
      <c r="V28" s="372"/>
      <c r="W28" s="362"/>
      <c r="X28" s="363"/>
      <c r="Y28" s="352"/>
      <c r="Z28" s="375"/>
      <c r="AA28" s="269"/>
      <c r="AB28" s="362"/>
      <c r="AC28" s="363"/>
      <c r="AD28" s="352"/>
      <c r="AE28" s="270"/>
      <c r="AF28" s="269"/>
      <c r="AG28" s="362"/>
      <c r="AH28" s="363"/>
      <c r="AI28" s="352"/>
      <c r="AJ28" s="270"/>
      <c r="AK28" s="269"/>
      <c r="AL28" s="362"/>
      <c r="AM28" s="363"/>
      <c r="AN28" s="352"/>
      <c r="AO28" s="270"/>
      <c r="AP28" s="269"/>
      <c r="AQ28" s="362"/>
      <c r="AR28" s="363"/>
      <c r="AS28" s="352"/>
      <c r="AT28" s="270"/>
    </row>
    <row r="29" spans="1:46">
      <c r="A29" s="238"/>
      <c r="B29" s="269"/>
      <c r="C29" s="362"/>
      <c r="D29" s="363"/>
      <c r="E29" s="352"/>
      <c r="F29" s="270"/>
      <c r="G29" s="269"/>
      <c r="H29" s="362"/>
      <c r="I29" s="363"/>
      <c r="J29" s="352"/>
      <c r="K29" s="270"/>
      <c r="L29" s="269"/>
      <c r="M29" s="362"/>
      <c r="N29" s="363"/>
      <c r="O29" s="352"/>
      <c r="P29" s="270"/>
      <c r="Q29" s="269"/>
      <c r="R29" s="362"/>
      <c r="S29" s="363"/>
      <c r="T29" s="352"/>
      <c r="U29" s="270"/>
      <c r="V29" s="372"/>
      <c r="W29" s="362"/>
      <c r="X29" s="363"/>
      <c r="Y29" s="352"/>
      <c r="Z29" s="375"/>
      <c r="AA29" s="269"/>
      <c r="AB29" s="362"/>
      <c r="AC29" s="363"/>
      <c r="AD29" s="352"/>
      <c r="AE29" s="270"/>
      <c r="AF29" s="269"/>
      <c r="AG29" s="362"/>
      <c r="AH29" s="363"/>
      <c r="AI29" s="352"/>
      <c r="AJ29" s="270"/>
      <c r="AK29" s="269"/>
      <c r="AL29" s="362"/>
      <c r="AM29" s="363"/>
      <c r="AN29" s="352"/>
      <c r="AO29" s="270"/>
      <c r="AP29" s="269"/>
      <c r="AQ29" s="362"/>
      <c r="AR29" s="363"/>
      <c r="AS29" s="352"/>
      <c r="AT29" s="270"/>
    </row>
    <row r="30" spans="1:46">
      <c r="A30" s="238"/>
      <c r="B30" s="269"/>
      <c r="C30" s="362"/>
      <c r="D30" s="363"/>
      <c r="E30" s="352"/>
      <c r="F30" s="270"/>
      <c r="G30" s="269"/>
      <c r="H30" s="362"/>
      <c r="I30" s="363"/>
      <c r="J30" s="352"/>
      <c r="K30" s="270"/>
      <c r="L30" s="269"/>
      <c r="M30" s="362"/>
      <c r="N30" s="363"/>
      <c r="O30" s="352"/>
      <c r="P30" s="270"/>
      <c r="Q30" s="269"/>
      <c r="R30" s="362"/>
      <c r="S30" s="363"/>
      <c r="T30" s="352"/>
      <c r="U30" s="270"/>
      <c r="V30" s="372"/>
      <c r="W30" s="362"/>
      <c r="X30" s="363"/>
      <c r="Y30" s="352"/>
      <c r="Z30" s="375"/>
      <c r="AA30" s="269"/>
      <c r="AB30" s="362"/>
      <c r="AC30" s="363"/>
      <c r="AD30" s="352"/>
      <c r="AE30" s="270"/>
      <c r="AF30" s="269"/>
      <c r="AG30" s="362"/>
      <c r="AH30" s="363"/>
      <c r="AI30" s="352"/>
      <c r="AJ30" s="270"/>
      <c r="AK30" s="269"/>
      <c r="AL30" s="362"/>
      <c r="AM30" s="363"/>
      <c r="AN30" s="352"/>
      <c r="AO30" s="270"/>
      <c r="AP30" s="269"/>
      <c r="AQ30" s="362"/>
      <c r="AR30" s="363"/>
      <c r="AS30" s="352"/>
      <c r="AT30" s="270"/>
    </row>
    <row r="31" spans="1:46">
      <c r="A31" s="238"/>
      <c r="B31" s="269"/>
      <c r="C31" s="362"/>
      <c r="D31" s="363"/>
      <c r="E31" s="352"/>
      <c r="F31" s="270"/>
      <c r="G31" s="269"/>
      <c r="H31" s="362"/>
      <c r="I31" s="363"/>
      <c r="J31" s="352"/>
      <c r="K31" s="270"/>
      <c r="L31" s="269"/>
      <c r="M31" s="362"/>
      <c r="N31" s="363"/>
      <c r="O31" s="352"/>
      <c r="P31" s="270"/>
      <c r="Q31" s="269"/>
      <c r="R31" s="362"/>
      <c r="S31" s="363"/>
      <c r="T31" s="352"/>
      <c r="U31" s="270"/>
      <c r="V31" s="372"/>
      <c r="W31" s="362"/>
      <c r="X31" s="363"/>
      <c r="Y31" s="352"/>
      <c r="Z31" s="375"/>
      <c r="AA31" s="269"/>
      <c r="AB31" s="362"/>
      <c r="AC31" s="363"/>
      <c r="AD31" s="352"/>
      <c r="AE31" s="270"/>
      <c r="AF31" s="269"/>
      <c r="AG31" s="362"/>
      <c r="AH31" s="363"/>
      <c r="AI31" s="352"/>
      <c r="AJ31" s="270"/>
      <c r="AK31" s="269"/>
      <c r="AL31" s="362"/>
      <c r="AM31" s="363"/>
      <c r="AN31" s="352"/>
      <c r="AO31" s="270"/>
      <c r="AP31" s="269"/>
      <c r="AQ31" s="362"/>
      <c r="AR31" s="363"/>
      <c r="AS31" s="352"/>
      <c r="AT31" s="270"/>
    </row>
    <row r="32" spans="1:46">
      <c r="A32" s="238"/>
      <c r="B32" s="269"/>
      <c r="C32" s="362"/>
      <c r="D32" s="363"/>
      <c r="E32" s="353"/>
      <c r="F32" s="270"/>
      <c r="G32" s="269"/>
      <c r="H32" s="362"/>
      <c r="I32" s="363"/>
      <c r="J32" s="353"/>
      <c r="K32" s="270"/>
      <c r="L32" s="269"/>
      <c r="M32" s="362"/>
      <c r="N32" s="363"/>
      <c r="O32" s="353"/>
      <c r="P32" s="270"/>
      <c r="Q32" s="269"/>
      <c r="R32" s="362"/>
      <c r="S32" s="363"/>
      <c r="T32" s="353"/>
      <c r="U32" s="270"/>
      <c r="V32" s="372"/>
      <c r="W32" s="362"/>
      <c r="X32" s="363"/>
      <c r="Y32" s="353"/>
      <c r="Z32" s="375"/>
      <c r="AA32" s="269"/>
      <c r="AB32" s="362"/>
      <c r="AC32" s="363"/>
      <c r="AD32" s="353"/>
      <c r="AE32" s="270"/>
      <c r="AF32" s="269"/>
      <c r="AG32" s="362"/>
      <c r="AH32" s="363"/>
      <c r="AI32" s="353"/>
      <c r="AJ32" s="270"/>
      <c r="AK32" s="269"/>
      <c r="AL32" s="362"/>
      <c r="AM32" s="363"/>
      <c r="AN32" s="353"/>
      <c r="AO32" s="270"/>
      <c r="AP32" s="269"/>
      <c r="AQ32" s="362"/>
      <c r="AR32" s="363"/>
      <c r="AS32" s="353"/>
      <c r="AT32" s="270"/>
    </row>
    <row r="33" spans="1:46" ht="16" thickBot="1">
      <c r="A33" s="238"/>
      <c r="B33" s="269"/>
      <c r="C33" s="364"/>
      <c r="D33" s="365"/>
      <c r="E33" s="354"/>
      <c r="F33" s="270"/>
      <c r="G33" s="269"/>
      <c r="H33" s="364"/>
      <c r="I33" s="365"/>
      <c r="J33" s="354"/>
      <c r="K33" s="270"/>
      <c r="L33" s="269"/>
      <c r="M33" s="364"/>
      <c r="N33" s="365"/>
      <c r="O33" s="354"/>
      <c r="P33" s="270"/>
      <c r="Q33" s="269"/>
      <c r="R33" s="364"/>
      <c r="S33" s="365"/>
      <c r="T33" s="354"/>
      <c r="U33" s="270"/>
      <c r="V33" s="372"/>
      <c r="W33" s="364"/>
      <c r="X33" s="365"/>
      <c r="Y33" s="354"/>
      <c r="Z33" s="375"/>
      <c r="AA33" s="269"/>
      <c r="AB33" s="364"/>
      <c r="AC33" s="365"/>
      <c r="AD33" s="354"/>
      <c r="AE33" s="270"/>
      <c r="AF33" s="269"/>
      <c r="AG33" s="364"/>
      <c r="AH33" s="365"/>
      <c r="AI33" s="354"/>
      <c r="AJ33" s="270"/>
      <c r="AK33" s="269"/>
      <c r="AL33" s="364"/>
      <c r="AM33" s="365"/>
      <c r="AN33" s="354"/>
      <c r="AO33" s="270"/>
      <c r="AP33" s="269"/>
      <c r="AQ33" s="364"/>
      <c r="AR33" s="365"/>
      <c r="AS33" s="354"/>
      <c r="AT33" s="270"/>
    </row>
    <row r="34" spans="1:46" ht="16" thickBot="1">
      <c r="A34" s="238"/>
      <c r="B34" s="269"/>
      <c r="C34" s="349"/>
      <c r="D34" s="334">
        <f>SUM(D19:D33)</f>
        <v>1907</v>
      </c>
      <c r="E34" s="355"/>
      <c r="F34" s="270"/>
      <c r="G34" s="269"/>
      <c r="H34" s="349"/>
      <c r="I34" s="334">
        <f>SUM(I19:I33)</f>
        <v>1907</v>
      </c>
      <c r="J34" s="355"/>
      <c r="K34" s="270"/>
      <c r="L34" s="269"/>
      <c r="M34" s="349"/>
      <c r="N34" s="334">
        <f>SUM(N19:N33)</f>
        <v>100000001897</v>
      </c>
      <c r="O34" s="355"/>
      <c r="P34" s="270"/>
      <c r="Q34" s="269"/>
      <c r="R34" s="371"/>
      <c r="S34" s="334">
        <f>SUM(S19:S33)</f>
        <v>100000001897</v>
      </c>
      <c r="T34" s="355"/>
      <c r="U34" s="270"/>
      <c r="V34" s="372"/>
      <c r="W34" s="371"/>
      <c r="X34" s="334">
        <f>SUM(X19:X33)</f>
        <v>500000</v>
      </c>
      <c r="Y34" s="355"/>
      <c r="Z34" s="375"/>
      <c r="AA34" s="269"/>
      <c r="AB34" s="371"/>
      <c r="AC34" s="334">
        <f>SUM(AC19:AC33)</f>
        <v>500000</v>
      </c>
      <c r="AD34" s="355"/>
      <c r="AE34" s="270"/>
      <c r="AF34" s="269"/>
      <c r="AG34" s="371"/>
      <c r="AH34" s="334">
        <f>SUM(AH19:AH33)</f>
        <v>501897</v>
      </c>
      <c r="AI34" s="355"/>
      <c r="AJ34" s="270"/>
      <c r="AK34" s="269"/>
      <c r="AL34" s="371"/>
      <c r="AM34" s="334">
        <f>SUM(AM19:AM33)</f>
        <v>500000</v>
      </c>
      <c r="AN34" s="355"/>
      <c r="AO34" s="270"/>
      <c r="AP34" s="269"/>
      <c r="AQ34" s="371"/>
      <c r="AR34" s="334">
        <f>SUM(AR19:AR33)</f>
        <v>500000</v>
      </c>
      <c r="AS34" s="355"/>
      <c r="AT34" s="270"/>
    </row>
    <row r="35" spans="1:46" ht="16" thickBot="1">
      <c r="A35" s="238"/>
      <c r="B35" s="269"/>
      <c r="C35" s="315"/>
      <c r="D35" s="315"/>
      <c r="E35" s="315"/>
      <c r="F35" s="342"/>
      <c r="G35" s="269"/>
      <c r="H35" s="315"/>
      <c r="I35" s="315"/>
      <c r="J35" s="315"/>
      <c r="K35" s="342"/>
      <c r="L35" s="269"/>
      <c r="M35" s="315"/>
      <c r="N35" s="315"/>
      <c r="O35" s="315"/>
      <c r="P35" s="342"/>
      <c r="Q35" s="269"/>
      <c r="R35" s="315"/>
      <c r="S35" s="315"/>
      <c r="T35" s="315"/>
      <c r="U35" s="342"/>
      <c r="V35" s="372"/>
      <c r="W35" s="315"/>
      <c r="X35" s="315"/>
      <c r="Y35" s="315"/>
      <c r="Z35" s="385"/>
      <c r="AA35" s="269"/>
      <c r="AB35" s="315"/>
      <c r="AC35" s="315"/>
      <c r="AD35" s="315"/>
      <c r="AE35" s="342"/>
      <c r="AF35" s="269"/>
      <c r="AG35" s="315"/>
      <c r="AH35" s="315"/>
      <c r="AI35" s="315"/>
      <c r="AJ35" s="342"/>
      <c r="AK35" s="269"/>
      <c r="AL35" s="315"/>
      <c r="AM35" s="315"/>
      <c r="AN35" s="315"/>
      <c r="AO35" s="342"/>
      <c r="AP35" s="269"/>
      <c r="AQ35" s="315"/>
      <c r="AR35" s="315"/>
      <c r="AS35" s="315"/>
      <c r="AT35" s="342"/>
    </row>
    <row r="36" spans="1:46" ht="16" thickBot="1">
      <c r="A36" s="238"/>
      <c r="B36" s="269"/>
      <c r="C36" s="335" t="s">
        <v>140</v>
      </c>
      <c r="D36" s="332" t="str">
        <f>C6</f>
        <v>Activité 1</v>
      </c>
      <c r="E36" s="350" t="s">
        <v>274</v>
      </c>
      <c r="F36" s="270"/>
      <c r="G36" s="269"/>
      <c r="H36" s="335" t="s">
        <v>140</v>
      </c>
      <c r="I36" s="332" t="str">
        <f>H6</f>
        <v>Activité 2</v>
      </c>
      <c r="J36" s="350" t="s">
        <v>274</v>
      </c>
      <c r="K36" s="270"/>
      <c r="L36" s="269"/>
      <c r="M36" s="335" t="s">
        <v>140</v>
      </c>
      <c r="N36" s="332" t="str">
        <f>M6</f>
        <v>Activité 3</v>
      </c>
      <c r="O36" s="350" t="s">
        <v>274</v>
      </c>
      <c r="P36" s="270"/>
      <c r="Q36" s="269"/>
      <c r="R36" s="335" t="s">
        <v>140</v>
      </c>
      <c r="S36" s="332" t="str">
        <f>R6</f>
        <v>Activité 4</v>
      </c>
      <c r="T36" s="350" t="s">
        <v>274</v>
      </c>
      <c r="U36" s="270"/>
      <c r="V36" s="372"/>
      <c r="W36" s="335" t="s">
        <v>140</v>
      </c>
      <c r="X36" s="332" t="str">
        <f>W6</f>
        <v>Activité 5</v>
      </c>
      <c r="Y36" s="350" t="s">
        <v>274</v>
      </c>
      <c r="Z36" s="375"/>
      <c r="AA36" s="269"/>
      <c r="AB36" s="335" t="s">
        <v>140</v>
      </c>
      <c r="AC36" s="332" t="str">
        <f>AB6</f>
        <v>Activité 6</v>
      </c>
      <c r="AD36" s="350" t="s">
        <v>274</v>
      </c>
      <c r="AE36" s="270"/>
      <c r="AF36" s="269"/>
      <c r="AG36" s="335" t="s">
        <v>140</v>
      </c>
      <c r="AH36" s="332" t="str">
        <f>AG6</f>
        <v>Activité 7</v>
      </c>
      <c r="AI36" s="350" t="s">
        <v>274</v>
      </c>
      <c r="AJ36" s="270"/>
      <c r="AK36" s="269"/>
      <c r="AL36" s="335" t="s">
        <v>140</v>
      </c>
      <c r="AM36" s="332" t="str">
        <f>AL6</f>
        <v>Activité 8</v>
      </c>
      <c r="AN36" s="350" t="s">
        <v>274</v>
      </c>
      <c r="AO36" s="270"/>
      <c r="AP36" s="269"/>
      <c r="AQ36" s="335" t="s">
        <v>140</v>
      </c>
      <c r="AR36" s="332" t="str">
        <f>AQ6</f>
        <v>Activité 9</v>
      </c>
      <c r="AS36" s="350" t="s">
        <v>274</v>
      </c>
      <c r="AT36" s="270"/>
    </row>
    <row r="37" spans="1:46">
      <c r="A37" s="238"/>
      <c r="B37" s="269"/>
      <c r="C37" s="338" t="s">
        <v>24</v>
      </c>
      <c r="D37" s="336">
        <v>20</v>
      </c>
      <c r="E37" s="356"/>
      <c r="F37" s="270"/>
      <c r="G37" s="269"/>
      <c r="H37" s="338" t="s">
        <v>24</v>
      </c>
      <c r="I37" s="336">
        <v>20</v>
      </c>
      <c r="J37" s="356"/>
      <c r="K37" s="270"/>
      <c r="L37" s="269"/>
      <c r="M37" s="338" t="s">
        <v>56</v>
      </c>
      <c r="N37" s="336">
        <v>20</v>
      </c>
      <c r="O37" s="356"/>
      <c r="P37" s="270"/>
      <c r="Q37" s="269"/>
      <c r="R37" s="338" t="s">
        <v>56</v>
      </c>
      <c r="S37" s="336">
        <v>20</v>
      </c>
      <c r="T37" s="356"/>
      <c r="U37" s="270"/>
      <c r="V37" s="372"/>
      <c r="W37" s="338" t="s">
        <v>56</v>
      </c>
      <c r="X37" s="336"/>
      <c r="Y37" s="356"/>
      <c r="Z37" s="375"/>
      <c r="AA37" s="269"/>
      <c r="AB37" s="338" t="s">
        <v>56</v>
      </c>
      <c r="AC37" s="336">
        <v>5000000</v>
      </c>
      <c r="AD37" s="356"/>
      <c r="AE37" s="270"/>
      <c r="AF37" s="269"/>
      <c r="AG37" s="338" t="s">
        <v>56</v>
      </c>
      <c r="AH37" s="336">
        <v>20</v>
      </c>
      <c r="AI37" s="356"/>
      <c r="AJ37" s="270"/>
      <c r="AK37" s="269"/>
      <c r="AL37" s="338" t="s">
        <v>56</v>
      </c>
      <c r="AM37" s="336"/>
      <c r="AN37" s="356"/>
      <c r="AO37" s="270"/>
      <c r="AP37" s="269"/>
      <c r="AQ37" s="338" t="s">
        <v>56</v>
      </c>
      <c r="AR37" s="336"/>
      <c r="AS37" s="356"/>
      <c r="AT37" s="270"/>
    </row>
    <row r="38" spans="1:46">
      <c r="A38" s="238"/>
      <c r="B38" s="269"/>
      <c r="C38" s="339" t="s">
        <v>60</v>
      </c>
      <c r="D38" s="333">
        <v>30</v>
      </c>
      <c r="E38" s="352"/>
      <c r="F38" s="270"/>
      <c r="G38" s="269"/>
      <c r="H38" s="339" t="s">
        <v>60</v>
      </c>
      <c r="I38" s="333">
        <v>30</v>
      </c>
      <c r="J38" s="352"/>
      <c r="K38" s="270"/>
      <c r="L38" s="269"/>
      <c r="M38" s="339" t="s">
        <v>249</v>
      </c>
      <c r="N38" s="333">
        <v>30</v>
      </c>
      <c r="O38" s="352"/>
      <c r="P38" s="270"/>
      <c r="Q38" s="269"/>
      <c r="R38" s="339" t="s">
        <v>249</v>
      </c>
      <c r="S38" s="333">
        <v>30</v>
      </c>
      <c r="T38" s="352"/>
      <c r="U38" s="270"/>
      <c r="V38" s="372"/>
      <c r="W38" s="339" t="s">
        <v>249</v>
      </c>
      <c r="X38" s="333"/>
      <c r="Y38" s="352"/>
      <c r="Z38" s="375"/>
      <c r="AA38" s="269"/>
      <c r="AB38" s="339" t="s">
        <v>249</v>
      </c>
      <c r="AC38" s="333">
        <v>550000</v>
      </c>
      <c r="AD38" s="352"/>
      <c r="AE38" s="270"/>
      <c r="AF38" s="269"/>
      <c r="AG38" s="339" t="s">
        <v>249</v>
      </c>
      <c r="AH38" s="333">
        <v>30</v>
      </c>
      <c r="AI38" s="352"/>
      <c r="AJ38" s="270"/>
      <c r="AK38" s="269"/>
      <c r="AL38" s="339" t="s">
        <v>249</v>
      </c>
      <c r="AM38" s="333"/>
      <c r="AN38" s="352"/>
      <c r="AO38" s="270"/>
      <c r="AP38" s="269"/>
      <c r="AQ38" s="339" t="s">
        <v>249</v>
      </c>
      <c r="AR38" s="333"/>
      <c r="AS38" s="352"/>
      <c r="AT38" s="270"/>
    </row>
    <row r="39" spans="1:46">
      <c r="A39" s="238"/>
      <c r="B39" s="269"/>
      <c r="C39" s="339" t="s">
        <v>58</v>
      </c>
      <c r="D39" s="333">
        <v>40</v>
      </c>
      <c r="E39" s="352"/>
      <c r="F39" s="270"/>
      <c r="G39" s="269"/>
      <c r="H39" s="339" t="s">
        <v>58</v>
      </c>
      <c r="I39" s="333">
        <v>40</v>
      </c>
      <c r="J39" s="352"/>
      <c r="K39" s="270"/>
      <c r="L39" s="269"/>
      <c r="M39" s="339" t="s">
        <v>58</v>
      </c>
      <c r="N39" s="333">
        <v>40</v>
      </c>
      <c r="O39" s="352"/>
      <c r="P39" s="270"/>
      <c r="Q39" s="269"/>
      <c r="R39" s="339" t="s">
        <v>58</v>
      </c>
      <c r="S39" s="333">
        <v>40</v>
      </c>
      <c r="T39" s="352"/>
      <c r="U39" s="270"/>
      <c r="V39" s="372"/>
      <c r="W39" s="339" t="s">
        <v>58</v>
      </c>
      <c r="X39" s="333"/>
      <c r="Y39" s="352"/>
      <c r="Z39" s="375"/>
      <c r="AA39" s="269"/>
      <c r="AB39" s="339" t="s">
        <v>58</v>
      </c>
      <c r="AC39" s="333"/>
      <c r="AD39" s="352"/>
      <c r="AE39" s="270"/>
      <c r="AF39" s="269"/>
      <c r="AG39" s="339" t="s">
        <v>58</v>
      </c>
      <c r="AH39" s="333">
        <v>40</v>
      </c>
      <c r="AI39" s="352"/>
      <c r="AJ39" s="270"/>
      <c r="AK39" s="269"/>
      <c r="AL39" s="339" t="s">
        <v>58</v>
      </c>
      <c r="AM39" s="333"/>
      <c r="AN39" s="352"/>
      <c r="AO39" s="270"/>
      <c r="AP39" s="269"/>
      <c r="AQ39" s="339" t="s">
        <v>58</v>
      </c>
      <c r="AR39" s="333"/>
      <c r="AS39" s="352"/>
      <c r="AT39" s="270"/>
    </row>
    <row r="40" spans="1:46">
      <c r="A40" s="238"/>
      <c r="B40" s="269"/>
      <c r="C40" s="339" t="s">
        <v>88</v>
      </c>
      <c r="D40" s="333">
        <v>100</v>
      </c>
      <c r="E40" s="352"/>
      <c r="F40" s="270"/>
      <c r="G40" s="269"/>
      <c r="H40" s="339" t="s">
        <v>88</v>
      </c>
      <c r="I40" s="333">
        <v>100</v>
      </c>
      <c r="J40" s="352"/>
      <c r="K40" s="270"/>
      <c r="L40" s="269"/>
      <c r="M40" s="339" t="s">
        <v>88</v>
      </c>
      <c r="N40" s="333">
        <v>100</v>
      </c>
      <c r="O40" s="352"/>
      <c r="P40" s="270"/>
      <c r="Q40" s="269"/>
      <c r="R40" s="339" t="s">
        <v>88</v>
      </c>
      <c r="S40" s="333">
        <v>100</v>
      </c>
      <c r="T40" s="352"/>
      <c r="U40" s="270"/>
      <c r="V40" s="372"/>
      <c r="W40" s="339" t="s">
        <v>88</v>
      </c>
      <c r="X40" s="333"/>
      <c r="Y40" s="352"/>
      <c r="Z40" s="375"/>
      <c r="AA40" s="269"/>
      <c r="AB40" s="339" t="s">
        <v>88</v>
      </c>
      <c r="AC40" s="333"/>
      <c r="AD40" s="352"/>
      <c r="AE40" s="270"/>
      <c r="AF40" s="269"/>
      <c r="AG40" s="339" t="s">
        <v>88</v>
      </c>
      <c r="AH40" s="333">
        <v>100</v>
      </c>
      <c r="AI40" s="352"/>
      <c r="AJ40" s="270"/>
      <c r="AK40" s="269"/>
      <c r="AL40" s="339" t="s">
        <v>88</v>
      </c>
      <c r="AM40" s="333"/>
      <c r="AN40" s="352"/>
      <c r="AO40" s="270"/>
      <c r="AP40" s="269"/>
      <c r="AQ40" s="339" t="s">
        <v>88</v>
      </c>
      <c r="AR40" s="333"/>
      <c r="AS40" s="352"/>
      <c r="AT40" s="270"/>
    </row>
    <row r="41" spans="1:46">
      <c r="A41" s="238"/>
      <c r="B41" s="269"/>
      <c r="C41" s="339" t="s">
        <v>84</v>
      </c>
      <c r="D41" s="333">
        <v>100</v>
      </c>
      <c r="E41" s="352"/>
      <c r="F41" s="270"/>
      <c r="G41" s="269"/>
      <c r="H41" s="339" t="s">
        <v>84</v>
      </c>
      <c r="I41" s="333">
        <v>100</v>
      </c>
      <c r="J41" s="352"/>
      <c r="K41" s="270"/>
      <c r="L41" s="269"/>
      <c r="M41" s="339" t="s">
        <v>84</v>
      </c>
      <c r="N41" s="333">
        <v>100</v>
      </c>
      <c r="O41" s="352"/>
      <c r="P41" s="270"/>
      <c r="Q41" s="269"/>
      <c r="R41" s="339" t="s">
        <v>84</v>
      </c>
      <c r="S41" s="333">
        <v>100</v>
      </c>
      <c r="T41" s="352"/>
      <c r="U41" s="270"/>
      <c r="V41" s="372"/>
      <c r="W41" s="339" t="s">
        <v>84</v>
      </c>
      <c r="X41" s="333"/>
      <c r="Y41" s="352"/>
      <c r="Z41" s="375"/>
      <c r="AA41" s="269"/>
      <c r="AB41" s="339" t="s">
        <v>84</v>
      </c>
      <c r="AC41" s="333"/>
      <c r="AD41" s="352"/>
      <c r="AE41" s="270"/>
      <c r="AF41" s="269"/>
      <c r="AG41" s="339" t="s">
        <v>84</v>
      </c>
      <c r="AH41" s="333">
        <v>100</v>
      </c>
      <c r="AI41" s="352"/>
      <c r="AJ41" s="270"/>
      <c r="AK41" s="269"/>
      <c r="AL41" s="339" t="s">
        <v>84</v>
      </c>
      <c r="AM41" s="333"/>
      <c r="AN41" s="352"/>
      <c r="AO41" s="270"/>
      <c r="AP41" s="269"/>
      <c r="AQ41" s="339" t="s">
        <v>84</v>
      </c>
      <c r="AR41" s="333"/>
      <c r="AS41" s="352"/>
      <c r="AT41" s="270"/>
    </row>
    <row r="42" spans="1:46">
      <c r="A42" s="238"/>
      <c r="B42" s="269"/>
      <c r="C42" s="339" t="s">
        <v>21</v>
      </c>
      <c r="D42" s="333">
        <v>300</v>
      </c>
      <c r="E42" s="352"/>
      <c r="F42" s="270"/>
      <c r="G42" s="269"/>
      <c r="H42" s="339" t="s">
        <v>21</v>
      </c>
      <c r="I42" s="333">
        <v>300</v>
      </c>
      <c r="J42" s="352"/>
      <c r="K42" s="270"/>
      <c r="L42" s="269"/>
      <c r="M42" s="339" t="s">
        <v>21</v>
      </c>
      <c r="N42" s="333">
        <v>500</v>
      </c>
      <c r="O42" s="352"/>
      <c r="P42" s="270"/>
      <c r="Q42" s="269"/>
      <c r="R42" s="339" t="s">
        <v>21</v>
      </c>
      <c r="S42" s="333">
        <v>500</v>
      </c>
      <c r="T42" s="352"/>
      <c r="U42" s="270"/>
      <c r="V42" s="372"/>
      <c r="W42" s="339" t="s">
        <v>21</v>
      </c>
      <c r="X42" s="333"/>
      <c r="Y42" s="352"/>
      <c r="Z42" s="375"/>
      <c r="AA42" s="269"/>
      <c r="AB42" s="339" t="s">
        <v>21</v>
      </c>
      <c r="AC42" s="333"/>
      <c r="AD42" s="352"/>
      <c r="AE42" s="270"/>
      <c r="AF42" s="269"/>
      <c r="AG42" s="339" t="s">
        <v>21</v>
      </c>
      <c r="AH42" s="333">
        <v>500</v>
      </c>
      <c r="AI42" s="352"/>
      <c r="AJ42" s="270"/>
      <c r="AK42" s="269"/>
      <c r="AL42" s="339" t="s">
        <v>21</v>
      </c>
      <c r="AM42" s="333"/>
      <c r="AN42" s="352"/>
      <c r="AO42" s="270"/>
      <c r="AP42" s="269"/>
      <c r="AQ42" s="339" t="s">
        <v>21</v>
      </c>
      <c r="AR42" s="333"/>
      <c r="AS42" s="352"/>
      <c r="AT42" s="270"/>
    </row>
    <row r="43" spans="1:46">
      <c r="A43" s="238"/>
      <c r="B43" s="269"/>
      <c r="C43" s="339" t="s">
        <v>19</v>
      </c>
      <c r="D43" s="333">
        <v>200</v>
      </c>
      <c r="E43" s="352"/>
      <c r="F43" s="270"/>
      <c r="G43" s="269"/>
      <c r="H43" s="339" t="s">
        <v>19</v>
      </c>
      <c r="I43" s="333">
        <v>20</v>
      </c>
      <c r="J43" s="352"/>
      <c r="K43" s="270"/>
      <c r="L43" s="269"/>
      <c r="M43" s="339" t="s">
        <v>19</v>
      </c>
      <c r="N43" s="333">
        <v>20</v>
      </c>
      <c r="O43" s="352"/>
      <c r="P43" s="270"/>
      <c r="Q43" s="269"/>
      <c r="R43" s="339" t="s">
        <v>19</v>
      </c>
      <c r="S43" s="333">
        <v>20</v>
      </c>
      <c r="T43" s="352"/>
      <c r="U43" s="270"/>
      <c r="V43" s="372"/>
      <c r="W43" s="339" t="s">
        <v>19</v>
      </c>
      <c r="X43" s="333"/>
      <c r="Y43" s="352"/>
      <c r="Z43" s="375"/>
      <c r="AA43" s="269"/>
      <c r="AB43" s="339" t="s">
        <v>19</v>
      </c>
      <c r="AC43" s="333"/>
      <c r="AD43" s="352"/>
      <c r="AE43" s="270"/>
      <c r="AF43" s="269"/>
      <c r="AG43" s="339" t="s">
        <v>19</v>
      </c>
      <c r="AH43" s="333">
        <v>20</v>
      </c>
      <c r="AI43" s="352"/>
      <c r="AJ43" s="270"/>
      <c r="AK43" s="269"/>
      <c r="AL43" s="339" t="s">
        <v>19</v>
      </c>
      <c r="AM43" s="333"/>
      <c r="AN43" s="352"/>
      <c r="AO43" s="270"/>
      <c r="AP43" s="269"/>
      <c r="AQ43" s="339" t="s">
        <v>19</v>
      </c>
      <c r="AR43" s="333"/>
      <c r="AS43" s="352"/>
      <c r="AT43" s="270"/>
    </row>
    <row r="44" spans="1:46">
      <c r="A44" s="238"/>
      <c r="B44" s="269"/>
      <c r="C44" s="339"/>
      <c r="D44" s="333"/>
      <c r="E44" s="352"/>
      <c r="F44" s="270"/>
      <c r="G44" s="269"/>
      <c r="H44" s="339"/>
      <c r="I44" s="333"/>
      <c r="J44" s="352"/>
      <c r="K44" s="270"/>
      <c r="L44" s="269"/>
      <c r="M44" s="339"/>
      <c r="N44" s="333"/>
      <c r="O44" s="352"/>
      <c r="P44" s="270"/>
      <c r="Q44" s="269"/>
      <c r="R44" s="339"/>
      <c r="S44" s="333"/>
      <c r="T44" s="352"/>
      <c r="U44" s="270"/>
      <c r="V44" s="372"/>
      <c r="W44" s="339"/>
      <c r="X44" s="333"/>
      <c r="Y44" s="352"/>
      <c r="Z44" s="375"/>
      <c r="AA44" s="269"/>
      <c r="AB44" s="339"/>
      <c r="AC44" s="333"/>
      <c r="AD44" s="352"/>
      <c r="AE44" s="270"/>
      <c r="AF44" s="269"/>
      <c r="AG44" s="339"/>
      <c r="AH44" s="333"/>
      <c r="AI44" s="352"/>
      <c r="AJ44" s="270"/>
      <c r="AK44" s="269"/>
      <c r="AL44" s="339"/>
      <c r="AM44" s="333"/>
      <c r="AN44" s="352"/>
      <c r="AO44" s="270"/>
      <c r="AP44" s="269"/>
      <c r="AQ44" s="339"/>
      <c r="AR44" s="333"/>
      <c r="AS44" s="352"/>
      <c r="AT44" s="270"/>
    </row>
    <row r="45" spans="1:46">
      <c r="A45" s="238"/>
      <c r="B45" s="269"/>
      <c r="C45" s="339"/>
      <c r="D45" s="333"/>
      <c r="E45" s="352"/>
      <c r="F45" s="270"/>
      <c r="G45" s="269"/>
      <c r="H45" s="339"/>
      <c r="I45" s="333"/>
      <c r="J45" s="352"/>
      <c r="K45" s="270"/>
      <c r="L45" s="269"/>
      <c r="M45" s="339"/>
      <c r="N45" s="333"/>
      <c r="O45" s="352"/>
      <c r="P45" s="270"/>
      <c r="Q45" s="269"/>
      <c r="R45" s="339"/>
      <c r="S45" s="333"/>
      <c r="T45" s="352"/>
      <c r="U45" s="270"/>
      <c r="V45" s="372"/>
      <c r="W45" s="339"/>
      <c r="X45" s="333"/>
      <c r="Y45" s="352"/>
      <c r="Z45" s="375"/>
      <c r="AA45" s="269"/>
      <c r="AB45" s="339"/>
      <c r="AC45" s="333"/>
      <c r="AD45" s="352"/>
      <c r="AE45" s="270"/>
      <c r="AF45" s="269"/>
      <c r="AG45" s="339"/>
      <c r="AH45" s="333"/>
      <c r="AI45" s="352"/>
      <c r="AJ45" s="270"/>
      <c r="AK45" s="269"/>
      <c r="AL45" s="339"/>
      <c r="AM45" s="333"/>
      <c r="AN45" s="352"/>
      <c r="AO45" s="270"/>
      <c r="AP45" s="269"/>
      <c r="AQ45" s="339"/>
      <c r="AR45" s="333"/>
      <c r="AS45" s="352"/>
      <c r="AT45" s="270"/>
    </row>
    <row r="46" spans="1:46">
      <c r="A46" s="238"/>
      <c r="B46" s="269"/>
      <c r="C46" s="339"/>
      <c r="D46" s="333"/>
      <c r="E46" s="352"/>
      <c r="F46" s="270"/>
      <c r="G46" s="269"/>
      <c r="H46" s="339"/>
      <c r="I46" s="333"/>
      <c r="J46" s="352"/>
      <c r="K46" s="270"/>
      <c r="L46" s="269"/>
      <c r="M46" s="339"/>
      <c r="N46" s="333"/>
      <c r="O46" s="352"/>
      <c r="P46" s="270"/>
      <c r="Q46" s="269"/>
      <c r="R46" s="339"/>
      <c r="S46" s="333"/>
      <c r="T46" s="352"/>
      <c r="U46" s="270"/>
      <c r="V46" s="372"/>
      <c r="W46" s="339"/>
      <c r="X46" s="333"/>
      <c r="Y46" s="352"/>
      <c r="Z46" s="375"/>
      <c r="AA46" s="269"/>
      <c r="AB46" s="339"/>
      <c r="AC46" s="333"/>
      <c r="AD46" s="352"/>
      <c r="AE46" s="270"/>
      <c r="AF46" s="269"/>
      <c r="AG46" s="339"/>
      <c r="AH46" s="333"/>
      <c r="AI46" s="352"/>
      <c r="AJ46" s="270"/>
      <c r="AK46" s="269"/>
      <c r="AL46" s="339"/>
      <c r="AM46" s="333"/>
      <c r="AN46" s="352"/>
      <c r="AO46" s="270"/>
      <c r="AP46" s="269"/>
      <c r="AQ46" s="339"/>
      <c r="AR46" s="333"/>
      <c r="AS46" s="352"/>
      <c r="AT46" s="270"/>
    </row>
    <row r="47" spans="1:46">
      <c r="A47" s="238"/>
      <c r="B47" s="269"/>
      <c r="C47" s="339"/>
      <c r="D47" s="333"/>
      <c r="E47" s="352"/>
      <c r="F47" s="270"/>
      <c r="G47" s="269"/>
      <c r="H47" s="339"/>
      <c r="I47" s="333"/>
      <c r="J47" s="352"/>
      <c r="K47" s="270"/>
      <c r="L47" s="269"/>
      <c r="M47" s="339"/>
      <c r="N47" s="333"/>
      <c r="O47" s="352"/>
      <c r="P47" s="270"/>
      <c r="Q47" s="269"/>
      <c r="R47" s="339"/>
      <c r="S47" s="333"/>
      <c r="T47" s="352"/>
      <c r="U47" s="270"/>
      <c r="V47" s="372"/>
      <c r="W47" s="339"/>
      <c r="X47" s="333"/>
      <c r="Y47" s="352"/>
      <c r="Z47" s="375"/>
      <c r="AA47" s="269"/>
      <c r="AB47" s="339"/>
      <c r="AC47" s="333"/>
      <c r="AD47" s="352"/>
      <c r="AE47" s="270"/>
      <c r="AF47" s="269"/>
      <c r="AG47" s="339"/>
      <c r="AH47" s="333"/>
      <c r="AI47" s="352"/>
      <c r="AJ47" s="270"/>
      <c r="AK47" s="269"/>
      <c r="AL47" s="339"/>
      <c r="AM47" s="333"/>
      <c r="AN47" s="352"/>
      <c r="AO47" s="270"/>
      <c r="AP47" s="269"/>
      <c r="AQ47" s="339"/>
      <c r="AR47" s="333"/>
      <c r="AS47" s="352"/>
      <c r="AT47" s="270"/>
    </row>
    <row r="48" spans="1:46">
      <c r="A48" s="238"/>
      <c r="B48" s="269"/>
      <c r="C48" s="339"/>
      <c r="D48" s="333"/>
      <c r="E48" s="352"/>
      <c r="F48" s="270"/>
      <c r="G48" s="269"/>
      <c r="H48" s="339"/>
      <c r="I48" s="333"/>
      <c r="J48" s="352"/>
      <c r="K48" s="270"/>
      <c r="L48" s="269"/>
      <c r="M48" s="339"/>
      <c r="N48" s="333"/>
      <c r="O48" s="352"/>
      <c r="P48" s="270"/>
      <c r="Q48" s="269"/>
      <c r="R48" s="339"/>
      <c r="S48" s="333"/>
      <c r="T48" s="352"/>
      <c r="U48" s="270"/>
      <c r="V48" s="372"/>
      <c r="W48" s="339"/>
      <c r="X48" s="333"/>
      <c r="Y48" s="352"/>
      <c r="Z48" s="375"/>
      <c r="AA48" s="269"/>
      <c r="AB48" s="339"/>
      <c r="AC48" s="333"/>
      <c r="AD48" s="352"/>
      <c r="AE48" s="270"/>
      <c r="AF48" s="269"/>
      <c r="AG48" s="339"/>
      <c r="AH48" s="333"/>
      <c r="AI48" s="352"/>
      <c r="AJ48" s="270"/>
      <c r="AK48" s="269"/>
      <c r="AL48" s="339"/>
      <c r="AM48" s="333"/>
      <c r="AN48" s="352"/>
      <c r="AO48" s="270"/>
      <c r="AP48" s="269"/>
      <c r="AQ48" s="339"/>
      <c r="AR48" s="333"/>
      <c r="AS48" s="352"/>
      <c r="AT48" s="270"/>
    </row>
    <row r="49" spans="1:46">
      <c r="A49" s="238"/>
      <c r="B49" s="269"/>
      <c r="C49" s="339"/>
      <c r="D49" s="333"/>
      <c r="E49" s="352"/>
      <c r="F49" s="270"/>
      <c r="G49" s="269"/>
      <c r="H49" s="339"/>
      <c r="I49" s="333"/>
      <c r="J49" s="352"/>
      <c r="K49" s="270"/>
      <c r="L49" s="269"/>
      <c r="M49" s="339"/>
      <c r="N49" s="333"/>
      <c r="O49" s="352"/>
      <c r="P49" s="270"/>
      <c r="Q49" s="269"/>
      <c r="R49" s="339"/>
      <c r="S49" s="333"/>
      <c r="T49" s="352"/>
      <c r="U49" s="270"/>
      <c r="V49" s="372"/>
      <c r="W49" s="339"/>
      <c r="X49" s="333"/>
      <c r="Y49" s="352"/>
      <c r="Z49" s="375"/>
      <c r="AA49" s="269"/>
      <c r="AB49" s="339"/>
      <c r="AC49" s="333"/>
      <c r="AD49" s="352"/>
      <c r="AE49" s="270"/>
      <c r="AF49" s="269"/>
      <c r="AG49" s="339"/>
      <c r="AH49" s="333"/>
      <c r="AI49" s="352"/>
      <c r="AJ49" s="270"/>
      <c r="AK49" s="269"/>
      <c r="AL49" s="339"/>
      <c r="AM49" s="333"/>
      <c r="AN49" s="352"/>
      <c r="AO49" s="270"/>
      <c r="AP49" s="269"/>
      <c r="AQ49" s="339"/>
      <c r="AR49" s="333"/>
      <c r="AS49" s="352"/>
      <c r="AT49" s="270"/>
    </row>
    <row r="50" spans="1:46">
      <c r="A50" s="238"/>
      <c r="B50" s="269"/>
      <c r="C50" s="339"/>
      <c r="D50" s="333"/>
      <c r="E50" s="352"/>
      <c r="F50" s="270"/>
      <c r="G50" s="269"/>
      <c r="H50" s="339"/>
      <c r="I50" s="333"/>
      <c r="J50" s="352"/>
      <c r="K50" s="270"/>
      <c r="L50" s="269"/>
      <c r="M50" s="339"/>
      <c r="N50" s="333"/>
      <c r="O50" s="352"/>
      <c r="P50" s="270"/>
      <c r="Q50" s="269"/>
      <c r="R50" s="339"/>
      <c r="S50" s="333"/>
      <c r="T50" s="352"/>
      <c r="U50" s="270"/>
      <c r="V50" s="372"/>
      <c r="W50" s="339"/>
      <c r="X50" s="333"/>
      <c r="Y50" s="352"/>
      <c r="Z50" s="375"/>
      <c r="AA50" s="269"/>
      <c r="AB50" s="339"/>
      <c r="AC50" s="333"/>
      <c r="AD50" s="352"/>
      <c r="AE50" s="270"/>
      <c r="AF50" s="269"/>
      <c r="AG50" s="339"/>
      <c r="AH50" s="333"/>
      <c r="AI50" s="352"/>
      <c r="AJ50" s="270"/>
      <c r="AK50" s="269"/>
      <c r="AL50" s="339"/>
      <c r="AM50" s="333"/>
      <c r="AN50" s="352"/>
      <c r="AO50" s="270"/>
      <c r="AP50" s="269"/>
      <c r="AQ50" s="339"/>
      <c r="AR50" s="333"/>
      <c r="AS50" s="352"/>
      <c r="AT50" s="270"/>
    </row>
    <row r="51" spans="1:46" ht="16" thickBot="1">
      <c r="A51" s="238"/>
      <c r="B51" s="269"/>
      <c r="C51" s="357"/>
      <c r="D51" s="337"/>
      <c r="E51" s="353"/>
      <c r="F51" s="270"/>
      <c r="G51" s="269"/>
      <c r="H51" s="357"/>
      <c r="I51" s="337"/>
      <c r="J51" s="353"/>
      <c r="K51" s="270"/>
      <c r="L51" s="269"/>
      <c r="M51" s="357"/>
      <c r="N51" s="337"/>
      <c r="O51" s="353"/>
      <c r="P51" s="270"/>
      <c r="Q51" s="269"/>
      <c r="R51" s="357"/>
      <c r="S51" s="337"/>
      <c r="T51" s="353"/>
      <c r="U51" s="270"/>
      <c r="V51" s="372"/>
      <c r="W51" s="357"/>
      <c r="X51" s="337"/>
      <c r="Y51" s="353"/>
      <c r="Z51" s="375"/>
      <c r="AA51" s="269"/>
      <c r="AB51" s="357"/>
      <c r="AC51" s="337"/>
      <c r="AD51" s="353"/>
      <c r="AE51" s="270"/>
      <c r="AF51" s="269"/>
      <c r="AG51" s="357"/>
      <c r="AH51" s="337"/>
      <c r="AI51" s="353"/>
      <c r="AJ51" s="270"/>
      <c r="AK51" s="269"/>
      <c r="AL51" s="357"/>
      <c r="AM51" s="337"/>
      <c r="AN51" s="353"/>
      <c r="AO51" s="270"/>
      <c r="AP51" s="269"/>
      <c r="AQ51" s="357"/>
      <c r="AR51" s="337"/>
      <c r="AS51" s="353"/>
      <c r="AT51" s="270"/>
    </row>
    <row r="52" spans="1:46" s="237" customFormat="1" ht="16" thickBot="1">
      <c r="A52" s="238"/>
      <c r="B52" s="372"/>
      <c r="C52" s="376"/>
      <c r="D52" s="377">
        <f>SUM(D37:D51)</f>
        <v>790</v>
      </c>
      <c r="E52" s="378"/>
      <c r="F52" s="375"/>
      <c r="G52" s="372"/>
      <c r="H52" s="376"/>
      <c r="I52" s="377">
        <f>SUM(I37:I51)</f>
        <v>610</v>
      </c>
      <c r="J52" s="378"/>
      <c r="K52" s="375"/>
      <c r="L52" s="372"/>
      <c r="M52" s="376"/>
      <c r="N52" s="377">
        <f>SUM(N37:N51)</f>
        <v>810</v>
      </c>
      <c r="O52" s="378"/>
      <c r="P52" s="375"/>
      <c r="Q52" s="372"/>
      <c r="R52" s="376"/>
      <c r="S52" s="377">
        <f>SUM(S37:S51)</f>
        <v>810</v>
      </c>
      <c r="T52" s="378"/>
      <c r="U52" s="375"/>
      <c r="V52" s="372"/>
      <c r="W52" s="376"/>
      <c r="X52" s="377">
        <f>SUM(X37:X51)</f>
        <v>0</v>
      </c>
      <c r="Y52" s="378"/>
      <c r="Z52" s="375"/>
      <c r="AA52" s="372"/>
      <c r="AB52" s="376"/>
      <c r="AC52" s="377">
        <f>SUM(AC37:AC51)</f>
        <v>5550000</v>
      </c>
      <c r="AD52" s="378"/>
      <c r="AE52" s="375"/>
      <c r="AF52" s="372"/>
      <c r="AG52" s="376"/>
      <c r="AH52" s="377">
        <f>SUM(AH37:AH51)</f>
        <v>810</v>
      </c>
      <c r="AI52" s="378"/>
      <c r="AJ52" s="375"/>
      <c r="AK52" s="372"/>
      <c r="AL52" s="376"/>
      <c r="AM52" s="377">
        <f>SUM(AM37:AM51)</f>
        <v>0</v>
      </c>
      <c r="AN52" s="378"/>
      <c r="AO52" s="375"/>
      <c r="AP52" s="372"/>
      <c r="AQ52" s="376"/>
      <c r="AR52" s="377">
        <f>SUM(AR37:AR51)</f>
        <v>0</v>
      </c>
      <c r="AS52" s="378"/>
      <c r="AT52" s="375"/>
    </row>
    <row r="53" spans="1:46" s="237" customFormat="1">
      <c r="A53" s="238"/>
      <c r="B53" s="269"/>
      <c r="C53" s="315"/>
      <c r="D53" s="315"/>
      <c r="E53" s="315"/>
      <c r="F53" s="270"/>
      <c r="G53" s="269"/>
      <c r="H53" s="315"/>
      <c r="I53" s="315"/>
      <c r="J53" s="315"/>
      <c r="K53" s="270"/>
      <c r="L53" s="269"/>
      <c r="M53" s="315"/>
      <c r="N53" s="315"/>
      <c r="O53" s="315"/>
      <c r="P53" s="270"/>
      <c r="Q53" s="269"/>
      <c r="R53" s="315"/>
      <c r="S53" s="315"/>
      <c r="T53" s="315"/>
      <c r="U53" s="270"/>
      <c r="V53" s="372"/>
      <c r="W53" s="315"/>
      <c r="X53" s="315"/>
      <c r="Y53" s="315"/>
      <c r="Z53" s="375"/>
      <c r="AA53" s="269"/>
      <c r="AB53" s="315"/>
      <c r="AC53" s="315"/>
      <c r="AD53" s="315"/>
      <c r="AE53" s="270"/>
      <c r="AF53" s="269"/>
      <c r="AG53" s="315"/>
      <c r="AH53" s="315"/>
      <c r="AI53" s="315"/>
      <c r="AJ53" s="270"/>
      <c r="AK53" s="269"/>
      <c r="AL53" s="315"/>
      <c r="AM53" s="315"/>
      <c r="AN53" s="315"/>
      <c r="AO53" s="270"/>
      <c r="AP53" s="269"/>
      <c r="AQ53" s="315"/>
      <c r="AR53" s="315"/>
      <c r="AS53" s="315"/>
      <c r="AT53" s="270"/>
    </row>
    <row r="54" spans="1:46">
      <c r="B54" s="330"/>
      <c r="C54" s="315"/>
      <c r="D54" s="315"/>
      <c r="E54" s="315"/>
      <c r="F54" s="342"/>
      <c r="G54" s="330"/>
      <c r="H54" s="315"/>
      <c r="I54" s="315"/>
      <c r="J54" s="315"/>
      <c r="K54" s="342"/>
      <c r="L54" s="330"/>
      <c r="M54" s="315"/>
      <c r="N54" s="315"/>
      <c r="O54" s="315"/>
      <c r="P54" s="342"/>
      <c r="Q54" s="330"/>
      <c r="R54" s="315"/>
      <c r="S54" s="315"/>
      <c r="T54" s="315"/>
      <c r="U54" s="342"/>
      <c r="V54" s="380"/>
      <c r="W54" s="315"/>
      <c r="X54" s="315"/>
      <c r="Y54" s="315"/>
      <c r="Z54" s="385"/>
      <c r="AA54" s="330"/>
      <c r="AB54" s="315"/>
      <c r="AC54" s="315"/>
      <c r="AD54" s="315"/>
      <c r="AE54" s="342"/>
      <c r="AF54" s="330"/>
      <c r="AG54" s="315"/>
      <c r="AH54" s="315"/>
      <c r="AI54" s="315"/>
      <c r="AJ54" s="342"/>
      <c r="AK54" s="330"/>
      <c r="AL54" s="315"/>
      <c r="AM54" s="315"/>
      <c r="AN54" s="315"/>
      <c r="AO54" s="342"/>
      <c r="AP54" s="330"/>
      <c r="AQ54" s="315"/>
      <c r="AR54" s="315"/>
      <c r="AS54" s="315"/>
      <c r="AT54" s="342"/>
    </row>
    <row r="55" spans="1:46" ht="16" thickBot="1">
      <c r="B55" s="358"/>
      <c r="C55" s="359"/>
      <c r="D55" s="359"/>
      <c r="E55" s="359"/>
      <c r="F55" s="360"/>
      <c r="G55" s="358"/>
      <c r="H55" s="359"/>
      <c r="I55" s="359"/>
      <c r="J55" s="359"/>
      <c r="K55" s="360"/>
      <c r="L55" s="358"/>
      <c r="M55" s="359"/>
      <c r="N55" s="359"/>
      <c r="O55" s="359"/>
      <c r="P55" s="360"/>
      <c r="Q55" s="358"/>
      <c r="R55" s="359"/>
      <c r="S55" s="359"/>
      <c r="T55" s="359"/>
      <c r="U55" s="360"/>
      <c r="V55" s="383"/>
      <c r="W55" s="359"/>
      <c r="X55" s="359"/>
      <c r="Y55" s="359"/>
      <c r="Z55" s="388"/>
      <c r="AA55" s="358"/>
      <c r="AB55" s="359"/>
      <c r="AC55" s="359"/>
      <c r="AD55" s="359"/>
      <c r="AE55" s="360"/>
      <c r="AF55" s="358"/>
      <c r="AG55" s="359"/>
      <c r="AH55" s="359"/>
      <c r="AI55" s="359"/>
      <c r="AJ55" s="360"/>
      <c r="AK55" s="358"/>
      <c r="AL55" s="359"/>
      <c r="AM55" s="359"/>
      <c r="AN55" s="359"/>
      <c r="AO55" s="360"/>
      <c r="AP55" s="358"/>
      <c r="AQ55" s="359"/>
      <c r="AR55" s="359"/>
      <c r="AS55" s="359"/>
      <c r="AT55" s="360"/>
    </row>
    <row r="57" spans="1:46">
      <c r="E57" s="361"/>
      <c r="H57" s="361"/>
      <c r="M57" s="361"/>
      <c r="R57" s="361"/>
      <c r="W57" s="361"/>
      <c r="AB57" s="361"/>
      <c r="AG57" s="361"/>
      <c r="AL57" s="361"/>
      <c r="AQ57" s="361"/>
    </row>
    <row r="58" spans="1:46">
      <c r="E58" s="361"/>
      <c r="H58" s="361"/>
      <c r="M58" s="361"/>
      <c r="R58" s="361"/>
      <c r="W58" s="361"/>
      <c r="AB58" s="361"/>
      <c r="AG58" s="361"/>
      <c r="AL58" s="361"/>
      <c r="AQ58" s="361"/>
    </row>
    <row r="59" spans="1:46">
      <c r="E59" s="361"/>
      <c r="H59" s="361"/>
      <c r="M59" s="361"/>
      <c r="R59" s="361"/>
      <c r="W59" s="361"/>
      <c r="AB59" s="361"/>
      <c r="AG59" s="361"/>
      <c r="AL59" s="361"/>
      <c r="AQ59" s="361"/>
    </row>
    <row r="60" spans="1:46">
      <c r="E60" s="361"/>
    </row>
    <row r="61" spans="1:46">
      <c r="E61" s="361"/>
      <c r="H61" s="361"/>
      <c r="M61" s="361"/>
      <c r="R61" s="361"/>
      <c r="W61" s="361"/>
      <c r="AB61" s="361"/>
      <c r="AG61" s="361"/>
      <c r="AL61" s="361"/>
      <c r="AQ61" s="361"/>
    </row>
    <row r="62" spans="1:46">
      <c r="E62" s="361"/>
      <c r="H62" s="361"/>
      <c r="I62" s="361"/>
      <c r="J62" s="361"/>
      <c r="M62" s="361"/>
      <c r="N62" s="361"/>
      <c r="O62" s="361"/>
      <c r="R62" s="361"/>
      <c r="S62" s="361"/>
      <c r="T62" s="361"/>
      <c r="W62" s="361"/>
      <c r="X62" s="361"/>
      <c r="Y62" s="361"/>
      <c r="AB62" s="361"/>
      <c r="AC62" s="361"/>
      <c r="AD62" s="361"/>
      <c r="AG62" s="361"/>
      <c r="AH62" s="361"/>
      <c r="AI62" s="361"/>
      <c r="AL62" s="361"/>
      <c r="AM62" s="361"/>
      <c r="AN62" s="361"/>
      <c r="AQ62" s="361"/>
      <c r="AR62" s="361"/>
      <c r="AS62" s="361"/>
    </row>
    <row r="63" spans="1:46">
      <c r="E63" s="361"/>
    </row>
    <row r="64" spans="1:46">
      <c r="E64" s="361"/>
    </row>
    <row r="65" spans="5:5">
      <c r="E65" s="361"/>
    </row>
    <row r="66" spans="5:5">
      <c r="E66" s="361"/>
    </row>
    <row r="67" spans="5:5">
      <c r="E67" s="361"/>
    </row>
    <row r="68" spans="5:5">
      <c r="E68" s="361"/>
    </row>
  </sheetData>
  <mergeCells count="18">
    <mergeCell ref="H6:J6"/>
    <mergeCell ref="H9:I9"/>
    <mergeCell ref="C9:D9"/>
    <mergeCell ref="C6:E6"/>
    <mergeCell ref="M6:O6"/>
    <mergeCell ref="M9:N9"/>
    <mergeCell ref="R6:T6"/>
    <mergeCell ref="R9:S9"/>
    <mergeCell ref="W6:Y6"/>
    <mergeCell ref="W9:X9"/>
    <mergeCell ref="AB6:AD6"/>
    <mergeCell ref="AB9:AC9"/>
    <mergeCell ref="AG6:AI6"/>
    <mergeCell ref="AL6:AN6"/>
    <mergeCell ref="AQ6:AS6"/>
    <mergeCell ref="AG9:AH9"/>
    <mergeCell ref="AL9:AM9"/>
    <mergeCell ref="AQ9:AR9"/>
  </mergeCells>
  <dataValidations count="17">
    <dataValidation type="list" allowBlank="1" showInputMessage="1" showErrorMessage="1" sqref="C7:D7 H7:I7 M7:N7 R7:S7 W7:X7 AB7:AC7 AG7:AH7 AL7:AM7 AQ7:AR7">
      <formula1>Activités</formula1>
    </dataValidation>
    <dataValidation type="list" allowBlank="1" showInputMessage="1" showErrorMessage="1" sqref="C19:C33">
      <formula1>$Q$4:$Q$111</formula1>
    </dataValidation>
    <dataValidation type="list" allowBlank="1" showInputMessage="1" showErrorMessage="1" sqref="M19:M33">
      <formula1>$Q$4:$Q$111</formula1>
    </dataValidation>
    <dataValidation type="list" allowBlank="1" showInputMessage="1" showErrorMessage="1" sqref="R19:R33">
      <formula1>$Q$4:$Q$111</formula1>
    </dataValidation>
    <dataValidation type="list" allowBlank="1" showInputMessage="1" showErrorMessage="1" sqref="W19:W33">
      <formula1>$Q$4:$Q$111</formula1>
    </dataValidation>
    <dataValidation type="list" allowBlank="1" showInputMessage="1" showErrorMessage="1" sqref="AB19:AB33">
      <formula1>$Q$4:$Q$111</formula1>
    </dataValidation>
    <dataValidation type="list" allowBlank="1" showInputMessage="1" showErrorMessage="1" sqref="AG19:AG33">
      <formula1>$Q$4:$Q$111</formula1>
    </dataValidation>
    <dataValidation type="list" allowBlank="1" showInputMessage="1" showErrorMessage="1" sqref="AL19:AL33">
      <formula1>$Q$4:$Q$111</formula1>
    </dataValidation>
    <dataValidation type="list" allowBlank="1" showInputMessage="1" showErrorMessage="1" sqref="AQ19:AQ33">
      <formula1>$Q$4:$Q$111</formula1>
    </dataValidation>
    <dataValidation type="list" allowBlank="1" showInputMessage="1" showErrorMessage="1" sqref="H37:H51">
      <formula1>$S$4:$S$78</formula1>
    </dataValidation>
    <dataValidation type="list" allowBlank="1" showInputMessage="1" showErrorMessage="1" sqref="M37:M51">
      <formula1>$S$4:$S$78</formula1>
    </dataValidation>
    <dataValidation type="list" allowBlank="1" showInputMessage="1" showErrorMessage="1" sqref="R37:R51">
      <formula1>$S$4:$S$78</formula1>
    </dataValidation>
    <dataValidation type="list" allowBlank="1" showInputMessage="1" showErrorMessage="1" sqref="W37:W51">
      <formula1>$S$4:$S$78</formula1>
    </dataValidation>
    <dataValidation type="list" allowBlank="1" showInputMessage="1" showErrorMessage="1" sqref="AB37:AB51">
      <formula1>$S$4:$S$78</formula1>
    </dataValidation>
    <dataValidation type="list" allowBlank="1" showInputMessage="1" showErrorMessage="1" sqref="AG37:AG51">
      <formula1>$S$4:$S$78</formula1>
    </dataValidation>
    <dataValidation type="list" allowBlank="1" showInputMessage="1" showErrorMessage="1" sqref="AL37:AL51">
      <formula1>$S$4:$S$78</formula1>
    </dataValidation>
    <dataValidation type="list" allowBlank="1" showInputMessage="1" showErrorMessage="1" sqref="AQ37:AQ51">
      <formula1>$S$4:$S$78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49" r:id="rId3" name="Button 5">
              <controlPr defaultSize="0" print="0" autoFill="0" autoPict="0" macro="[0]!Macro2">
                <anchor moveWithCells="1" sizeWithCells="1">
                  <from>
                    <xdr:col>2</xdr:col>
                    <xdr:colOff>2387600</xdr:colOff>
                    <xdr:row>0</xdr:row>
                    <xdr:rowOff>152400</xdr:rowOff>
                  </from>
                  <to>
                    <xdr:col>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4" r:id="rId4" name="Button 30">
              <controlPr defaultSize="0" print="0" autoFill="0" autoPict="0" macro="[0]!Macro2">
                <anchor moveWithCells="1" sizeWithCells="1">
                  <from>
                    <xdr:col>7</xdr:col>
                    <xdr:colOff>2387600</xdr:colOff>
                    <xdr:row>0</xdr:row>
                    <xdr:rowOff>152400</xdr:rowOff>
                  </from>
                  <to>
                    <xdr:col>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6" r:id="rId5" name="Button 32">
              <controlPr defaultSize="0" print="0" autoFill="0" autoPict="0" macro="[0]!Macro2">
                <anchor moveWithCells="1" sizeWithCells="1">
                  <from>
                    <xdr:col>12</xdr:col>
                    <xdr:colOff>2387600</xdr:colOff>
                    <xdr:row>0</xdr:row>
                    <xdr:rowOff>152400</xdr:rowOff>
                  </from>
                  <to>
                    <xdr:col>12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8" r:id="rId6" name="Button 34">
              <controlPr defaultSize="0" print="0" autoFill="0" autoPict="0" macro="[0]!Macro2">
                <anchor moveWithCells="1" sizeWithCells="1">
                  <from>
                    <xdr:col>17</xdr:col>
                    <xdr:colOff>2387600</xdr:colOff>
                    <xdr:row>0</xdr:row>
                    <xdr:rowOff>152400</xdr:rowOff>
                  </from>
                  <to>
                    <xdr:col>17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0" r:id="rId7" name="Button 36">
              <controlPr defaultSize="0" print="0" autoFill="0" autoPict="0" macro="[0]!Macro2">
                <anchor moveWithCells="1" sizeWithCells="1">
                  <from>
                    <xdr:col>22</xdr:col>
                    <xdr:colOff>2387600</xdr:colOff>
                    <xdr:row>0</xdr:row>
                    <xdr:rowOff>152400</xdr:rowOff>
                  </from>
                  <to>
                    <xdr:col>22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2" r:id="rId8" name="Button 38">
              <controlPr defaultSize="0" print="0" autoFill="0" autoPict="0" macro="[0]!Macro2">
                <anchor moveWithCells="1" sizeWithCells="1">
                  <from>
                    <xdr:col>27</xdr:col>
                    <xdr:colOff>2387600</xdr:colOff>
                    <xdr:row>0</xdr:row>
                    <xdr:rowOff>152400</xdr:rowOff>
                  </from>
                  <to>
                    <xdr:col>27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5" r:id="rId9" name="Button 41">
              <controlPr defaultSize="0" print="0" autoFill="0" autoPict="0" macro="[0]!Macro2">
                <anchor moveWithCells="1" sizeWithCells="1">
                  <from>
                    <xdr:col>32</xdr:col>
                    <xdr:colOff>2387600</xdr:colOff>
                    <xdr:row>0</xdr:row>
                    <xdr:rowOff>152400</xdr:rowOff>
                  </from>
                  <to>
                    <xdr:col>32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6" r:id="rId10" name="Button 42">
              <controlPr defaultSize="0" print="0" autoFill="0" autoPict="0" macro="[0]!Macro2">
                <anchor moveWithCells="1" sizeWithCells="1">
                  <from>
                    <xdr:col>37</xdr:col>
                    <xdr:colOff>2387600</xdr:colOff>
                    <xdr:row>0</xdr:row>
                    <xdr:rowOff>152400</xdr:rowOff>
                  </from>
                  <to>
                    <xdr:col>37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7" r:id="rId11" name="Button 43">
              <controlPr defaultSize="0" print="0" autoFill="0" autoPict="0" macro="[0]!Macro2">
                <anchor moveWithCells="1" sizeWithCells="1">
                  <from>
                    <xdr:col>42</xdr:col>
                    <xdr:colOff>2387600</xdr:colOff>
                    <xdr:row>0</xdr:row>
                    <xdr:rowOff>152400</xdr:rowOff>
                  </from>
                  <to>
                    <xdr:col>42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PADD!$P$4:$P$111</xm:f>
          </x14:formula1>
          <xm:sqref>H19:H33</xm:sqref>
        </x14:dataValidation>
        <x14:dataValidation type="list" allowBlank="1" showInputMessage="1" showErrorMessage="1">
          <x14:formula1>
            <xm:f>PADD!$R$4:$R$78</xm:f>
          </x14:formula1>
          <xm:sqref>C37:C51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baseColWidth="10" defaultColWidth="10.83203125" defaultRowHeight="15" x14ac:dyDescent="0"/>
  <cols>
    <col min="1" max="1" width="10.83203125" style="1"/>
    <col min="2" max="2" width="54" style="1" customWidth="1"/>
    <col min="3" max="3" width="13" style="1" bestFit="1" customWidth="1"/>
    <col min="4" max="4" width="2.1640625" style="1" customWidth="1"/>
    <col min="5" max="5" width="10.83203125" style="1"/>
    <col min="6" max="6" width="37.33203125" style="1" customWidth="1"/>
    <col min="7" max="7" width="13.5" style="1" bestFit="1" customWidth="1"/>
    <col min="8" max="8" width="5" style="1" customWidth="1"/>
    <col min="9" max="9" width="5.33203125" style="1" customWidth="1"/>
    <col min="10" max="10" width="54" style="1" customWidth="1"/>
    <col min="11" max="11" width="15.6640625" style="1" customWidth="1"/>
    <col min="12" max="12" width="12" style="1" customWidth="1"/>
    <col min="13" max="13" width="13.5" style="1" customWidth="1"/>
    <col min="14" max="14" width="23.5" style="1" customWidth="1"/>
    <col min="15" max="15" width="17.33203125" style="1" customWidth="1"/>
    <col min="16" max="16" width="15.33203125" style="158" customWidth="1"/>
    <col min="17" max="18" width="4.6640625" style="1" customWidth="1"/>
    <col min="19" max="19" width="5" style="1" customWidth="1" collapsed="1"/>
    <col min="20" max="20" width="54" style="1" customWidth="1"/>
    <col min="21" max="21" width="15.6640625" style="1" customWidth="1"/>
    <col min="22" max="22" width="11" style="1" customWidth="1"/>
    <col min="23" max="23" width="13.5" style="1" customWidth="1"/>
    <col min="24" max="24" width="15.33203125" style="1" customWidth="1"/>
    <col min="25" max="25" width="17.33203125" style="1" customWidth="1"/>
    <col min="26" max="26" width="17.33203125" style="158" customWidth="1"/>
    <col min="27" max="27" width="5.5" style="1" customWidth="1"/>
    <col min="28" max="28" width="5.83203125" style="1" customWidth="1"/>
    <col min="29" max="29" width="11" style="1" bestFit="1" customWidth="1"/>
    <col min="30" max="30" width="15.33203125" style="1" customWidth="1"/>
    <col min="31" max="16384" width="10.83203125" style="1"/>
  </cols>
  <sheetData>
    <row r="1" spans="1:29" ht="17" thickTop="1" thickBot="1">
      <c r="A1" s="10" t="s">
        <v>13</v>
      </c>
      <c r="B1" s="26" t="s">
        <v>14</v>
      </c>
      <c r="C1" s="27">
        <v>2014</v>
      </c>
      <c r="D1" s="28"/>
      <c r="E1" s="26" t="s">
        <v>13</v>
      </c>
      <c r="F1" s="26" t="s">
        <v>14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" thickBot="1">
      <c r="A2" s="417" t="s">
        <v>140</v>
      </c>
      <c r="B2" s="418"/>
      <c r="C2" s="35" t="e">
        <f ca="1">C3+C16+C33+C104+C111</f>
        <v>#REF!</v>
      </c>
      <c r="E2" s="417" t="s">
        <v>141</v>
      </c>
      <c r="F2" s="418"/>
      <c r="G2" s="35" t="e">
        <f ca="1">G3+G7+G95+G101+G110+G124+G127</f>
        <v>#REF!</v>
      </c>
      <c r="H2" s="36"/>
      <c r="I2" s="34"/>
      <c r="J2" s="37" t="s">
        <v>154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167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415" t="s">
        <v>15</v>
      </c>
      <c r="B3" s="416"/>
      <c r="C3" s="44">
        <f>SUM(C4:C14)</f>
        <v>22250</v>
      </c>
      <c r="E3" s="415" t="s">
        <v>16</v>
      </c>
      <c r="F3" s="416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17</v>
      </c>
      <c r="C4" s="47"/>
      <c r="E4" s="18">
        <v>6071100</v>
      </c>
      <c r="F4" s="21" t="s">
        <v>18</v>
      </c>
      <c r="G4" s="20" t="e">
        <f>K73+U73</f>
        <v>#REF!</v>
      </c>
      <c r="H4" s="48"/>
      <c r="I4" s="34"/>
      <c r="J4" s="49" t="s">
        <v>155</v>
      </c>
      <c r="K4" s="50" t="s">
        <v>148</v>
      </c>
      <c r="L4" s="51"/>
      <c r="M4" s="50" t="s">
        <v>156</v>
      </c>
      <c r="N4" s="21"/>
      <c r="O4" s="52" t="s">
        <v>148</v>
      </c>
      <c r="P4" s="159"/>
      <c r="Q4" s="53"/>
      <c r="R4" s="3"/>
      <c r="S4" s="54"/>
      <c r="T4" s="49" t="s">
        <v>155</v>
      </c>
      <c r="U4" s="50" t="s">
        <v>148</v>
      </c>
      <c r="V4" s="51"/>
      <c r="W4" s="50" t="s">
        <v>156</v>
      </c>
      <c r="X4" s="21"/>
      <c r="Y4" s="52" t="s">
        <v>148</v>
      </c>
      <c r="Z4" s="159"/>
      <c r="AA4" s="42"/>
      <c r="AB4" s="34"/>
      <c r="AC4" s="11"/>
    </row>
    <row r="5" spans="1:29" ht="16" thickBot="1">
      <c r="A5" s="18">
        <v>7072000</v>
      </c>
      <c r="B5" s="21" t="s">
        <v>19</v>
      </c>
      <c r="C5" s="47"/>
      <c r="E5" s="23">
        <v>6072100</v>
      </c>
      <c r="F5" s="24" t="s">
        <v>20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" thickBot="1">
      <c r="A6" s="18">
        <v>7072100</v>
      </c>
      <c r="B6" s="21" t="s">
        <v>21</v>
      </c>
      <c r="C6" s="47">
        <f>O11*K2</f>
        <v>21250</v>
      </c>
      <c r="G6" s="2"/>
      <c r="H6" s="56"/>
      <c r="I6" s="34"/>
      <c r="J6" s="4" t="s">
        <v>157</v>
      </c>
      <c r="K6" s="57">
        <v>5308.5</v>
      </c>
      <c r="L6" s="5"/>
      <c r="M6" s="46" t="s">
        <v>164</v>
      </c>
      <c r="N6" s="46"/>
      <c r="O6" s="58">
        <v>19.5</v>
      </c>
      <c r="P6" s="161"/>
      <c r="Q6" s="59"/>
      <c r="R6" s="161"/>
      <c r="S6" s="60"/>
      <c r="T6" s="4" t="s">
        <v>157</v>
      </c>
      <c r="U6" s="57">
        <v>1250</v>
      </c>
      <c r="V6" s="5"/>
      <c r="W6" s="46" t="s">
        <v>164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22</v>
      </c>
      <c r="C7" s="47"/>
      <c r="E7" s="415" t="s">
        <v>23</v>
      </c>
      <c r="F7" s="416"/>
      <c r="G7" s="44" t="e">
        <f>SUM(G8:G93)</f>
        <v>#REF!</v>
      </c>
      <c r="H7" s="45"/>
      <c r="I7" s="34"/>
      <c r="J7" s="4" t="s">
        <v>149</v>
      </c>
      <c r="K7" s="57">
        <v>124.54</v>
      </c>
      <c r="L7" s="5"/>
      <c r="M7" s="46" t="s">
        <v>163</v>
      </c>
      <c r="N7" s="46"/>
      <c r="O7" s="160" t="e">
        <f ca="1">G142</f>
        <v>#REF!</v>
      </c>
      <c r="P7" s="96"/>
      <c r="Q7" s="62"/>
      <c r="R7" s="96"/>
      <c r="S7" s="63"/>
      <c r="T7" s="4" t="s">
        <v>149</v>
      </c>
      <c r="U7" s="57">
        <v>150</v>
      </c>
      <c r="V7" s="5"/>
      <c r="W7" s="46" t="s">
        <v>163</v>
      </c>
      <c r="X7" s="46"/>
      <c r="Y7" s="234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24</v>
      </c>
      <c r="C8" s="47"/>
      <c r="E8" s="18">
        <v>6040000</v>
      </c>
      <c r="F8" s="21" t="s">
        <v>25</v>
      </c>
      <c r="G8" s="6">
        <f>(K6*K2)+(U6*U2)</f>
        <v>96494.5</v>
      </c>
      <c r="H8" s="64"/>
      <c r="I8" s="34"/>
      <c r="J8" s="4" t="s">
        <v>170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170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26</v>
      </c>
      <c r="C9" s="47"/>
      <c r="E9" s="18">
        <v>6041000</v>
      </c>
      <c r="F9" s="21" t="s">
        <v>27</v>
      </c>
      <c r="G9" s="20">
        <f>(K15*K2)+(U15*U2)</f>
        <v>6051.7599999999993</v>
      </c>
      <c r="H9" s="48"/>
      <c r="I9" s="34"/>
      <c r="J9" s="4" t="s">
        <v>171</v>
      </c>
      <c r="K9" s="66"/>
      <c r="L9" s="46"/>
      <c r="M9" s="46" t="s">
        <v>165</v>
      </c>
      <c r="N9" s="46"/>
      <c r="O9" s="58" t="e">
        <f ca="1">O6*O7</f>
        <v>#REF!</v>
      </c>
      <c r="P9" s="161"/>
      <c r="Q9" s="59"/>
      <c r="R9" s="161"/>
      <c r="S9" s="60"/>
      <c r="T9" s="4" t="s">
        <v>158</v>
      </c>
      <c r="U9" s="66"/>
      <c r="V9" s="46"/>
      <c r="W9" s="46" t="s">
        <v>165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28</v>
      </c>
      <c r="C10" s="47"/>
      <c r="E10" s="18">
        <v>6041100</v>
      </c>
      <c r="F10" s="21" t="s">
        <v>29</v>
      </c>
      <c r="G10" s="20" t="e">
        <f>K71+U71</f>
        <v>#REF!</v>
      </c>
      <c r="H10" s="48"/>
      <c r="I10" s="34"/>
      <c r="J10" s="4" t="s">
        <v>150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150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30</v>
      </c>
      <c r="C11" s="47">
        <f>Y11*U2</f>
        <v>1000</v>
      </c>
      <c r="E11" s="18">
        <v>6042000</v>
      </c>
      <c r="F11" s="21" t="s">
        <v>31</v>
      </c>
      <c r="G11" s="20"/>
      <c r="H11" s="48"/>
      <c r="I11" s="34"/>
      <c r="J11" s="4" t="s">
        <v>161</v>
      </c>
      <c r="K11" s="57"/>
      <c r="L11" s="5"/>
      <c r="M11" s="21" t="s">
        <v>196</v>
      </c>
      <c r="N11" s="21"/>
      <c r="O11" s="61">
        <v>1250</v>
      </c>
      <c r="P11" s="96"/>
      <c r="Q11" s="42"/>
      <c r="R11" s="11"/>
      <c r="S11" s="34"/>
      <c r="T11" s="4" t="s">
        <v>161</v>
      </c>
      <c r="U11" s="57">
        <v>0</v>
      </c>
      <c r="V11" s="5"/>
      <c r="W11" s="46" t="s">
        <v>8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32</v>
      </c>
      <c r="C12" s="47"/>
      <c r="E12" s="18">
        <v>6043000</v>
      </c>
      <c r="F12" s="21" t="s">
        <v>33</v>
      </c>
      <c r="G12" s="20"/>
      <c r="H12" s="48"/>
      <c r="I12" s="34"/>
      <c r="J12" s="4" t="s">
        <v>159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159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34</v>
      </c>
      <c r="C13" s="47"/>
      <c r="E13" s="18">
        <v>6044000</v>
      </c>
      <c r="F13" s="21" t="s">
        <v>35</v>
      </c>
      <c r="G13" s="20" t="e">
        <f>K69+U69</f>
        <v>#REF!</v>
      </c>
      <c r="H13" s="48"/>
      <c r="I13" s="34"/>
      <c r="J13" s="4" t="s">
        <v>160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160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" thickBot="1">
      <c r="A14" s="23">
        <v>7073000</v>
      </c>
      <c r="B14" s="24" t="s">
        <v>36</v>
      </c>
      <c r="C14" s="67"/>
      <c r="E14" s="18">
        <v>6045000</v>
      </c>
      <c r="F14" s="21" t="s">
        <v>37</v>
      </c>
      <c r="G14" s="20" t="e">
        <f>K70+U70</f>
        <v>#REF!</v>
      </c>
      <c r="H14" s="48"/>
      <c r="I14" s="34"/>
      <c r="J14" s="4" t="s">
        <v>151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151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" thickBot="1">
      <c r="C15" s="68"/>
      <c r="E15" s="18">
        <v>6052000</v>
      </c>
      <c r="F15" s="21" t="s">
        <v>38</v>
      </c>
      <c r="G15" s="20"/>
      <c r="H15" s="48"/>
      <c r="I15" s="34"/>
      <c r="J15" s="4" t="s">
        <v>230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229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415" t="s">
        <v>39</v>
      </c>
      <c r="B16" s="416"/>
      <c r="C16" s="44" t="e">
        <f ca="1">SUM(C17:C31)</f>
        <v>#REF!</v>
      </c>
      <c r="E16" s="18">
        <v>60610000</v>
      </c>
      <c r="F16" s="21" t="s">
        <v>40</v>
      </c>
      <c r="G16" s="20" t="e">
        <f>K51+U51</f>
        <v>#REF!</v>
      </c>
      <c r="H16" s="48"/>
      <c r="I16" s="34"/>
      <c r="J16" s="4" t="s">
        <v>169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162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41</v>
      </c>
      <c r="C17" s="6" t="e">
        <f ca="1">(O9*K2)+(Y9*U2)</f>
        <v>#REF!</v>
      </c>
      <c r="E17" s="18">
        <v>60611000</v>
      </c>
      <c r="F17" s="21" t="s">
        <v>215</v>
      </c>
      <c r="G17" s="20"/>
      <c r="H17" s="48"/>
      <c r="I17" s="34"/>
      <c r="J17" s="4" t="s">
        <v>135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135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43</v>
      </c>
      <c r="C18" s="20"/>
      <c r="E18" s="18">
        <v>6063100</v>
      </c>
      <c r="F18" s="21" t="s">
        <v>42</v>
      </c>
      <c r="G18" s="20" t="e">
        <f>K58+U58+K60+U60</f>
        <v>#REF!</v>
      </c>
      <c r="H18" s="48"/>
      <c r="I18" s="34"/>
      <c r="J18" s="4" t="s">
        <v>152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152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45</v>
      </c>
      <c r="C19" s="20"/>
      <c r="E19" s="18">
        <v>6063101</v>
      </c>
      <c r="F19" s="21" t="s">
        <v>223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47</v>
      </c>
      <c r="C20" s="20"/>
      <c r="E20" s="18">
        <v>6063102</v>
      </c>
      <c r="F20" s="21" t="s">
        <v>224</v>
      </c>
      <c r="G20" s="20"/>
      <c r="H20" s="48"/>
      <c r="I20" s="34"/>
      <c r="J20" s="4" t="s">
        <v>198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49</v>
      </c>
      <c r="C21" s="20"/>
      <c r="E21" s="18">
        <v>6063110</v>
      </c>
      <c r="F21" s="21" t="s">
        <v>44</v>
      </c>
      <c r="G21" s="20"/>
      <c r="H21" s="48"/>
      <c r="I21" s="34"/>
      <c r="J21" s="4" t="s">
        <v>207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51</v>
      </c>
      <c r="C22" s="20"/>
      <c r="E22" s="18">
        <v>6063120</v>
      </c>
      <c r="F22" s="21" t="s">
        <v>46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9</v>
      </c>
      <c r="C23" s="20"/>
      <c r="E23" s="18">
        <v>6063130</v>
      </c>
      <c r="F23" s="21" t="s">
        <v>48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54</v>
      </c>
      <c r="C24" s="20"/>
      <c r="E24" s="18">
        <v>6063140</v>
      </c>
      <c r="F24" s="21" t="s">
        <v>50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56</v>
      </c>
      <c r="C25" s="20"/>
      <c r="E25" s="18">
        <v>6063150</v>
      </c>
      <c r="F25" s="21" t="s">
        <v>52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58</v>
      </c>
      <c r="C26" s="20"/>
      <c r="E26" s="18">
        <v>6063200</v>
      </c>
      <c r="F26" s="21" t="s">
        <v>53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60</v>
      </c>
      <c r="C27" s="20"/>
      <c r="E27" s="18">
        <v>6063210</v>
      </c>
      <c r="F27" s="21" t="s">
        <v>55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62</v>
      </c>
      <c r="C28" s="20"/>
      <c r="E28" s="18">
        <v>6063220</v>
      </c>
      <c r="F28" s="21" t="s">
        <v>57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64</v>
      </c>
      <c r="C29" s="20"/>
      <c r="E29" s="18">
        <v>6063221</v>
      </c>
      <c r="F29" s="21" t="s">
        <v>213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66</v>
      </c>
      <c r="C30" s="20"/>
      <c r="E30" s="18">
        <v>6063222</v>
      </c>
      <c r="F30" s="21" t="s">
        <v>214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" thickBot="1">
      <c r="A31" s="23">
        <v>7069300</v>
      </c>
      <c r="B31" s="24" t="s">
        <v>11</v>
      </c>
      <c r="C31" s="55"/>
      <c r="E31" s="18">
        <v>6063230</v>
      </c>
      <c r="F31" s="21" t="s">
        <v>59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" thickBot="1">
      <c r="C32" s="2"/>
      <c r="E32" s="18">
        <v>6063300</v>
      </c>
      <c r="F32" s="21" t="s">
        <v>61</v>
      </c>
      <c r="G32" s="20" t="e">
        <f>K75+U75</f>
        <v>#REF!</v>
      </c>
      <c r="H32" s="48"/>
      <c r="I32" s="34"/>
      <c r="J32" s="73" t="s">
        <v>188</v>
      </c>
      <c r="K32" s="74" t="e">
        <f ca="1">SUM(K6:K31)</f>
        <v>#REF!</v>
      </c>
      <c r="L32" s="74"/>
      <c r="M32" s="75"/>
      <c r="N32" s="76" t="s">
        <v>188</v>
      </c>
      <c r="O32" s="77" t="e">
        <f ca="1">SUM(O9:O31)</f>
        <v>#REF!</v>
      </c>
      <c r="P32" s="157"/>
      <c r="Q32" s="78"/>
      <c r="R32" s="111"/>
      <c r="S32" s="79"/>
      <c r="T32" s="73" t="s">
        <v>188</v>
      </c>
      <c r="U32" s="74">
        <f ca="1">SUM(U6:U31)</f>
        <v>2755.6260263888103</v>
      </c>
      <c r="V32" s="74"/>
      <c r="W32" s="75"/>
      <c r="X32" s="76" t="s">
        <v>188</v>
      </c>
      <c r="Y32" s="77">
        <f ca="1">Y9+Y11</f>
        <v>2955.6260263888103</v>
      </c>
      <c r="Z32" s="157"/>
      <c r="AA32" s="42"/>
      <c r="AB32" s="34"/>
      <c r="AC32" s="11"/>
    </row>
    <row r="33" spans="1:29" ht="16" thickBot="1">
      <c r="A33" s="415" t="s">
        <v>70</v>
      </c>
      <c r="B33" s="416"/>
      <c r="C33" s="44" t="e">
        <f>SUM(C34:C102)</f>
        <v>#REF!</v>
      </c>
      <c r="E33" s="18">
        <v>6064000</v>
      </c>
      <c r="F33" s="21" t="s">
        <v>63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210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211</v>
      </c>
      <c r="G35" s="20" t="e">
        <f>K90+U90</f>
        <v>#REF!</v>
      </c>
      <c r="H35" s="48"/>
      <c r="I35" s="34"/>
      <c r="J35" s="12" t="s">
        <v>173</v>
      </c>
      <c r="K35" s="13" t="s">
        <v>178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195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178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212</v>
      </c>
      <c r="G36" s="20" t="e">
        <f>K91+U91</f>
        <v>#REF!</v>
      </c>
      <c r="H36" s="48"/>
      <c r="I36" s="34"/>
      <c r="J36" s="86" t="s">
        <v>172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177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65</v>
      </c>
      <c r="G37" s="20" t="e">
        <f>K80+U80</f>
        <v>#REF!</v>
      </c>
      <c r="H37" s="48"/>
      <c r="I37" s="34"/>
      <c r="J37" s="93" t="s">
        <v>174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67</v>
      </c>
      <c r="G38" s="20"/>
      <c r="H38" s="48"/>
      <c r="I38" s="34"/>
      <c r="J38" s="93" t="s">
        <v>175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68</v>
      </c>
      <c r="G39" s="20" t="e">
        <f>K16*K2+K67+U67</f>
        <v>#REF!</v>
      </c>
      <c r="H39" s="48"/>
      <c r="I39" s="34"/>
      <c r="J39" s="93" t="s">
        <v>177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69</v>
      </c>
      <c r="G40" s="20"/>
      <c r="H40" s="48"/>
      <c r="I40" s="34"/>
      <c r="J40" s="93" t="s">
        <v>176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71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200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201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202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203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204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72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73</v>
      </c>
      <c r="G48" s="20" t="e">
        <f>K81+U81</f>
        <v>#REF!</v>
      </c>
      <c r="H48" s="48"/>
      <c r="I48" s="34"/>
      <c r="J48" s="235" t="s">
        <v>168</v>
      </c>
      <c r="K48" s="236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168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74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75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148</v>
      </c>
      <c r="L50" s="173" t="s">
        <v>197</v>
      </c>
      <c r="M50" s="157"/>
      <c r="N50" s="209" t="s">
        <v>10</v>
      </c>
      <c r="O50" s="168" t="s">
        <v>148</v>
      </c>
      <c r="P50" s="169" t="s">
        <v>197</v>
      </c>
      <c r="Q50" s="170"/>
      <c r="R50" s="157"/>
      <c r="S50" s="34"/>
      <c r="T50" s="177" t="e">
        <f>#REF!</f>
        <v>#REF!</v>
      </c>
      <c r="U50" s="85" t="s">
        <v>148</v>
      </c>
      <c r="V50" s="173" t="s">
        <v>197</v>
      </c>
      <c r="W50" s="157"/>
      <c r="X50" s="209" t="s">
        <v>10</v>
      </c>
      <c r="Y50" s="168" t="s">
        <v>148</v>
      </c>
      <c r="Z50" s="169" t="s">
        <v>197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76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77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78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79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81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83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85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87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89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91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92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93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94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95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96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97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98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99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100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101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222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102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103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217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219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216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218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104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105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220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221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106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107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108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109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110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111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112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113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114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115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116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117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415" t="s">
        <v>118</v>
      </c>
      <c r="F95" s="416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119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120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121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122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415" t="s">
        <v>123</v>
      </c>
      <c r="F101" s="416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124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" thickBot="1">
      <c r="C103" s="2"/>
      <c r="E103" s="18">
        <v>6411300</v>
      </c>
      <c r="F103" s="107" t="s">
        <v>125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" thickBot="1">
      <c r="A104" s="415" t="s">
        <v>80</v>
      </c>
      <c r="B104" s="419"/>
      <c r="C104" s="44" t="e">
        <f>SUM(C105:C108)</f>
        <v>#REF!</v>
      </c>
      <c r="E104" s="18">
        <v>6412000</v>
      </c>
      <c r="F104" s="107" t="s">
        <v>126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12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12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82</v>
      </c>
      <c r="C105" s="20"/>
      <c r="E105" s="18">
        <v>6413000</v>
      </c>
      <c r="F105" s="107" t="s">
        <v>127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84</v>
      </c>
      <c r="C106" s="20" t="e">
        <f>N145+X145</f>
        <v>#REF!</v>
      </c>
      <c r="E106" s="18">
        <v>6414200</v>
      </c>
      <c r="F106" s="107" t="s">
        <v>128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86</v>
      </c>
      <c r="C107" s="20" t="e">
        <f>(L158*K2)+(U158*U2)</f>
        <v>#REF!</v>
      </c>
      <c r="E107" s="18">
        <v>6414300</v>
      </c>
      <c r="F107" s="107" t="s">
        <v>129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" thickBot="1">
      <c r="A108" s="23">
        <v>794000</v>
      </c>
      <c r="B108" s="24" t="s">
        <v>88</v>
      </c>
      <c r="C108" s="55"/>
      <c r="E108" s="23">
        <v>6451100</v>
      </c>
      <c r="F108" s="117" t="s">
        <v>130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" thickBot="1">
      <c r="C110" s="2"/>
      <c r="E110" s="415" t="s">
        <v>131</v>
      </c>
      <c r="F110" s="416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" thickBot="1">
      <c r="A111" s="415" t="s">
        <v>142</v>
      </c>
      <c r="B111" s="416"/>
      <c r="C111" s="44">
        <f>SUM(C112:C114)</f>
        <v>0</v>
      </c>
      <c r="E111" s="18">
        <v>6450000</v>
      </c>
      <c r="F111" s="122" t="s">
        <v>131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" thickBot="1">
      <c r="A112" s="18">
        <v>7560000</v>
      </c>
      <c r="B112" s="21" t="s">
        <v>90</v>
      </c>
      <c r="C112" s="20"/>
      <c r="E112" s="18"/>
      <c r="F112" s="122"/>
      <c r="G112" s="47"/>
      <c r="H112" s="64"/>
      <c r="I112" s="34"/>
      <c r="J112" s="201" t="s">
        <v>12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12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" thickBot="1">
      <c r="A113" s="18">
        <v>7580000</v>
      </c>
      <c r="B113" s="21" t="s">
        <v>143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" thickBot="1">
      <c r="A114" s="23">
        <v>7500000</v>
      </c>
      <c r="B114" s="24" t="s">
        <v>144</v>
      </c>
      <c r="C114" s="55"/>
      <c r="E114" s="18"/>
      <c r="F114" s="122"/>
      <c r="G114" s="47"/>
      <c r="H114" s="64"/>
      <c r="I114" s="34"/>
      <c r="J114" s="12" t="s">
        <v>166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146</v>
      </c>
      <c r="P114" s="85" t="s">
        <v>197</v>
      </c>
      <c r="Q114" s="53"/>
      <c r="R114" s="157"/>
      <c r="S114" s="79"/>
      <c r="T114" s="12" t="s">
        <v>166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146</v>
      </c>
      <c r="Z114" s="85" t="s">
        <v>197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415" t="s">
        <v>132</v>
      </c>
      <c r="F124" s="416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" thickBot="1">
      <c r="C125" s="56"/>
      <c r="E125" s="23">
        <v>6811200</v>
      </c>
      <c r="F125" s="125" t="s">
        <v>133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415" t="s">
        <v>134</v>
      </c>
      <c r="F127" s="416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135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136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137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138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" thickBot="1">
      <c r="C132" s="56"/>
      <c r="E132" s="23">
        <v>6580000</v>
      </c>
      <c r="F132" s="24" t="s">
        <v>139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" thickBot="1">
      <c r="C134" s="56"/>
      <c r="E134" s="145" t="s">
        <v>145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5" t="s">
        <v>205</v>
      </c>
      <c r="F136" s="216"/>
      <c r="G136" s="217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8" t="e">
        <f ca="1">G137-C2</f>
        <v>#REF!</v>
      </c>
      <c r="F137" s="219" t="s">
        <v>228</v>
      </c>
      <c r="G137" s="220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8" t="e">
        <f ca="1">G138-G2</f>
        <v>#REF!</v>
      </c>
      <c r="F138" s="219" t="s">
        <v>141</v>
      </c>
      <c r="G138" s="220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" thickBot="1">
      <c r="C139" s="56"/>
      <c r="E139" s="221" t="e">
        <f ca="1">G139-F134</f>
        <v>#REF!</v>
      </c>
      <c r="F139" s="222" t="s">
        <v>145</v>
      </c>
      <c r="G139" s="223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4"/>
      <c r="F141" s="225" t="s">
        <v>234</v>
      </c>
      <c r="G141" s="226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7"/>
      <c r="F142" s="229" t="s">
        <v>232</v>
      </c>
      <c r="G142" s="233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7"/>
      <c r="F143" s="229" t="s">
        <v>233</v>
      </c>
      <c r="G143" s="230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" thickBot="1">
      <c r="C144" s="56"/>
      <c r="E144" s="227"/>
      <c r="F144" s="229" t="s">
        <v>140</v>
      </c>
      <c r="G144" s="230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" thickBot="1">
      <c r="C145" s="56"/>
      <c r="E145" s="227"/>
      <c r="F145" s="229" t="s">
        <v>141</v>
      </c>
      <c r="G145" s="230" t="e">
        <f ca="1">(K32)+(L48/K2)</f>
        <v>#REF!</v>
      </c>
      <c r="H145" s="123"/>
      <c r="I145" s="63"/>
      <c r="J145" s="73" t="s">
        <v>12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12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" thickBot="1">
      <c r="C146" s="56"/>
      <c r="E146" s="228"/>
      <c r="F146" s="231" t="s">
        <v>231</v>
      </c>
      <c r="G146" s="232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" thickBot="1">
      <c r="C148" s="56"/>
      <c r="E148" s="224"/>
      <c r="F148" s="225" t="s">
        <v>235</v>
      </c>
      <c r="G148" s="226"/>
      <c r="H148" s="123"/>
      <c r="I148" s="63"/>
      <c r="J148" s="112" t="s">
        <v>186</v>
      </c>
      <c r="K148" s="113" t="s">
        <v>148</v>
      </c>
      <c r="L148" s="114" t="s">
        <v>187</v>
      </c>
      <c r="M148" s="111"/>
      <c r="N148" s="111"/>
      <c r="O148" s="111"/>
      <c r="P148" s="157"/>
      <c r="Q148" s="78"/>
      <c r="R148" s="111"/>
      <c r="S148" s="103"/>
      <c r="T148" s="112" t="s">
        <v>186</v>
      </c>
      <c r="U148" s="113" t="s">
        <v>148</v>
      </c>
      <c r="V148" s="114" t="s">
        <v>187</v>
      </c>
      <c r="W148" s="11"/>
      <c r="X148" s="11"/>
      <c r="Y148" s="11"/>
      <c r="Z148" s="96"/>
      <c r="AA148" s="42"/>
    </row>
    <row r="149" spans="3:27">
      <c r="C149" s="56"/>
      <c r="E149" s="227"/>
      <c r="F149" s="229" t="s">
        <v>232</v>
      </c>
      <c r="G149" s="233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7"/>
      <c r="F150" s="229" t="s">
        <v>233</v>
      </c>
      <c r="G150" s="230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7"/>
      <c r="F151" s="229" t="s">
        <v>140</v>
      </c>
      <c r="G151" s="230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7"/>
      <c r="F152" s="229" t="s">
        <v>141</v>
      </c>
      <c r="G152" s="230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" thickBot="1">
      <c r="C153" s="56"/>
      <c r="E153" s="228"/>
      <c r="F153" s="231" t="s">
        <v>231</v>
      </c>
      <c r="G153" s="232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" thickBot="1">
      <c r="C158" s="56"/>
      <c r="H158" s="64"/>
      <c r="I158" s="63"/>
      <c r="J158" s="73" t="s">
        <v>12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12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" thickBot="1">
      <c r="C161" s="56"/>
      <c r="H161" s="48"/>
      <c r="I161" s="34"/>
      <c r="J161" s="12" t="s">
        <v>179</v>
      </c>
      <c r="K161" s="14" t="s">
        <v>148</v>
      </c>
      <c r="L161" s="11"/>
      <c r="M161" s="11"/>
      <c r="N161" s="11"/>
      <c r="O161" s="11"/>
      <c r="P161" s="96"/>
      <c r="Q161" s="42"/>
      <c r="R161" s="111"/>
      <c r="S161" s="103"/>
      <c r="T161" s="12" t="s">
        <v>179</v>
      </c>
      <c r="U161" s="14" t="s">
        <v>148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" thickBot="1">
      <c r="C169" s="56"/>
      <c r="I169" s="34"/>
      <c r="J169" s="73" t="s">
        <v>12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12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180</v>
      </c>
      <c r="K171" s="182" t="e">
        <f ca="1">K32+(O48/K2)+(O145/K2)+K158+(K112/K2)+(O104/K2)</f>
        <v>#REF!</v>
      </c>
      <c r="L171" s="413" t="s">
        <v>181</v>
      </c>
      <c r="M171" s="413"/>
      <c r="N171" s="413"/>
      <c r="O171" s="182" t="e">
        <f ca="1">O32+K169+L158+(N145/K2)</f>
        <v>#REF!</v>
      </c>
      <c r="P171" s="186"/>
      <c r="Q171" s="78"/>
      <c r="R171" s="11"/>
      <c r="S171" s="34"/>
      <c r="T171" s="192" t="s">
        <v>184</v>
      </c>
      <c r="U171" s="193" t="e">
        <f ca="1">U32+(X48/U2)+(Y145/U2)+U158+(U112/U2)+(Y104/U2)</f>
        <v>#REF!</v>
      </c>
      <c r="V171" s="411" t="s">
        <v>183</v>
      </c>
      <c r="W171" s="411"/>
      <c r="X171" s="411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" thickBot="1">
      <c r="C173" s="56"/>
      <c r="I173" s="34"/>
      <c r="J173" s="196" t="s">
        <v>182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185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190</v>
      </c>
      <c r="K176" s="128" t="e">
        <f ca="1">K171*K2</f>
        <v>#REF!</v>
      </c>
      <c r="L176" s="414" t="s">
        <v>191</v>
      </c>
      <c r="M176" s="414"/>
      <c r="N176" s="414"/>
      <c r="O176" s="128" t="e">
        <f ca="1">O171*K2</f>
        <v>#REF!</v>
      </c>
      <c r="P176" s="129"/>
      <c r="Q176" s="42"/>
      <c r="R176" s="11"/>
      <c r="S176" s="34"/>
      <c r="T176" s="127" t="s">
        <v>189</v>
      </c>
      <c r="U176" s="128" t="e">
        <f ca="1">U171*U2</f>
        <v>#REF!</v>
      </c>
      <c r="V176" s="412" t="s">
        <v>194</v>
      </c>
      <c r="W176" s="412"/>
      <c r="X176" s="412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" thickBot="1">
      <c r="I178" s="34"/>
      <c r="J178" s="133" t="s">
        <v>192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193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  <mergeCell ref="V171:X171"/>
    <mergeCell ref="V176:X176"/>
    <mergeCell ref="L171:N171"/>
    <mergeCell ref="L176:N176"/>
    <mergeCell ref="E124:F124"/>
    <mergeCell ref="E127:F127"/>
  </mergeCells>
  <phoneticPr fontId="5" type="noConversion"/>
  <conditionalFormatting sqref="G134">
    <cfRule type="containsText" dxfId="1" priority="1" operator="containsText" text="ERREUR">
      <formula>NOT(ISERROR(SEARCH("ERREUR",G134)))</formula>
    </cfRule>
    <cfRule type="containsText" dxfId="0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PADD</vt:lpstr>
      <vt:lpstr>Charges Directes</vt:lpstr>
      <vt:lpstr>Prod P.A.D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Antoine Renom</cp:lastModifiedBy>
  <cp:lastPrinted>2015-03-02T14:06:21Z</cp:lastPrinted>
  <dcterms:created xsi:type="dcterms:W3CDTF">2011-10-20T12:17:19Z</dcterms:created>
  <dcterms:modified xsi:type="dcterms:W3CDTF">2015-05-04T09:38:19Z</dcterms:modified>
</cp:coreProperties>
</file>